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240" windowWidth="20730" windowHeight="4950" tabRatio="865" activeTab="8"/>
  </bookViews>
  <sheets>
    <sheet name="Readme" sheetId="1" r:id="rId1"/>
    <sheet name="Vinnhorst" sheetId="2" r:id="rId2"/>
    <sheet name="Rinteln" sheetId="3" r:id="rId3"/>
    <sheet name="Kleefeld" sheetId="4" r:id="rId4"/>
    <sheet name="N.N." sheetId="5" r:id="rId5"/>
    <sheet name="N.N.1" sheetId="6" r:id="rId6"/>
    <sheet name="N.N.2" sheetId="7" r:id="rId7"/>
    <sheet name="Ergebnislisten" sheetId="8" r:id="rId8"/>
    <sheet name="Tabellenstand" sheetId="9" r:id="rId9"/>
    <sheet name="Einzelergebnisse" sheetId="10" r:id="rId10"/>
  </sheets>
  <definedNames>
    <definedName name="_xlnm.Print_Area" localSheetId="9">'Einzelergebnisse'!$A$1:$D$61</definedName>
    <definedName name="_xlnm.Print_Area" localSheetId="7">'Ergebnislisten'!$A$1:$F$33</definedName>
    <definedName name="_xlnm.Print_Area" localSheetId="3">'Kleefeld'!$A$1:$AA$31</definedName>
    <definedName name="_xlnm.Print_Area" localSheetId="4">'N.N.'!$A$1:$AA$31</definedName>
    <definedName name="_xlnm.Print_Area" localSheetId="5">'N.N.1'!$A$1:$AA$31</definedName>
    <definedName name="_xlnm.Print_Area" localSheetId="6">'N.N.2'!$A$1:$AA$31</definedName>
    <definedName name="_xlnm.Print_Area" localSheetId="2">'Rinteln'!$A$1:$AA$31</definedName>
    <definedName name="_xlnm.Print_Area" localSheetId="8">'Tabellenstand'!$A$1:$D$27</definedName>
    <definedName name="_xlnm.Print_Area" localSheetId="1">'Vinnhorst'!$A$1:$AA$31</definedName>
  </definedNames>
  <calcPr fullCalcOnLoad="1"/>
</workbook>
</file>

<file path=xl/sharedStrings.xml><?xml version="1.0" encoding="utf-8"?>
<sst xmlns="http://schemas.openxmlformats.org/spreadsheetml/2006/main" count="340" uniqueCount="89">
  <si>
    <t>Wettkampfbogen</t>
  </si>
  <si>
    <t>Datum:</t>
  </si>
  <si>
    <t xml:space="preserve">Wettkampf: </t>
  </si>
  <si>
    <t>Mannschaft</t>
  </si>
  <si>
    <t>Name</t>
  </si>
  <si>
    <t>Jg</t>
  </si>
  <si>
    <t>Boden</t>
  </si>
  <si>
    <t>Pferd</t>
  </si>
  <si>
    <t>Ringe</t>
  </si>
  <si>
    <t>Sprung</t>
  </si>
  <si>
    <t>Barren</t>
  </si>
  <si>
    <t>Reck</t>
  </si>
  <si>
    <t>Ges.</t>
  </si>
  <si>
    <t>Note</t>
  </si>
  <si>
    <t>Platz</t>
  </si>
  <si>
    <t>Mannschaftsergebnis</t>
  </si>
  <si>
    <t>Gesamtpunkte</t>
  </si>
  <si>
    <t xml:space="preserve">Sprung </t>
  </si>
  <si>
    <t xml:space="preserve">Barren </t>
  </si>
  <si>
    <t>Gerätepkt.</t>
  </si>
  <si>
    <t>Gerätepunkte</t>
  </si>
  <si>
    <t>Markus Ziebell</t>
  </si>
  <si>
    <t>jede Mannschaft hat ihr eigenes Tabellenblatt (siehe untere Leiste)</t>
  </si>
  <si>
    <t>Eingetragen werden müssen die aktuellen Namen der Turner, sowie Ausgangswerte und Abzüge</t>
  </si>
  <si>
    <t>Sollten Fehler in dieser Datei auftreten bitte Rückmeldung an:</t>
  </si>
  <si>
    <t>m.ziebi@gmx.de</t>
  </si>
  <si>
    <t>Tel. 0531-2408885</t>
  </si>
  <si>
    <t>Die Anwendung dieser Datei erfolgt ohne Gewähr !!!!</t>
  </si>
  <si>
    <t>Verein</t>
  </si>
  <si>
    <t>Gesamt</t>
  </si>
  <si>
    <t>Rang</t>
  </si>
  <si>
    <t>Summe</t>
  </si>
  <si>
    <t>Ergebnis</t>
  </si>
  <si>
    <t>Gerätepunkte bisher</t>
  </si>
  <si>
    <t>Stand heute</t>
  </si>
  <si>
    <t>Auf dem vorletzten Tabellenblatt "Ergebnislisten" kann über die Schaltfläche " Ergebnis neu Berechnen" die aktuelle Siegerliste der Mannschaften erzeugt werden.</t>
  </si>
  <si>
    <t>Das letzte Tabellenblatt enthält die Einzelergebnisse.</t>
  </si>
  <si>
    <t>Achtung Fehler:</t>
  </si>
  <si>
    <t>Die Zellen deren Werte automatisch berechnet werden sind gesperrt und können nicht beschrieben werden. (Kennwort :"ntb"</t>
  </si>
  <si>
    <t>Abzug OK</t>
  </si>
  <si>
    <t>Stand: 28.11.2007</t>
  </si>
  <si>
    <t>Neuer Tabellenstand</t>
  </si>
  <si>
    <t>Wettkampfpunkte</t>
  </si>
  <si>
    <t>neuer Stand</t>
  </si>
  <si>
    <t>aktuelles Wettkampfergebnis</t>
  </si>
  <si>
    <t>alter Tabellenstand</t>
  </si>
  <si>
    <t>WKpkt.</t>
  </si>
  <si>
    <t>GP</t>
  </si>
  <si>
    <t>D-Note</t>
  </si>
  <si>
    <t>E-Note</t>
  </si>
  <si>
    <t>außerdem gemeldet:</t>
  </si>
  <si>
    <t xml:space="preserve">außerdem gemeldet: </t>
  </si>
  <si>
    <t>TV Kleefeld</t>
  </si>
  <si>
    <t>N.N.</t>
  </si>
  <si>
    <t>98</t>
  </si>
  <si>
    <t>95</t>
  </si>
  <si>
    <t>97</t>
  </si>
  <si>
    <t>68</t>
  </si>
  <si>
    <t>Axel Gerken-Ronski</t>
  </si>
  <si>
    <t>Wesley Kohne</t>
  </si>
  <si>
    <t>Leon Falke</t>
  </si>
  <si>
    <t>Boris Vyatkin</t>
  </si>
  <si>
    <t>Kilian Drotleff</t>
  </si>
  <si>
    <t>01</t>
  </si>
  <si>
    <t>TuS Vinnhorst</t>
  </si>
  <si>
    <t>Verbandsliga 2014</t>
  </si>
  <si>
    <t>Marius Meyfeld</t>
  </si>
  <si>
    <t>Elias Pilgrim</t>
  </si>
  <si>
    <t>Niclas Mundstock</t>
  </si>
  <si>
    <t>Hannes Sassenburg</t>
  </si>
  <si>
    <t>Till Schönenberg</t>
  </si>
  <si>
    <t>Szymon Mazug</t>
  </si>
  <si>
    <t>Simon Schrapper</t>
  </si>
  <si>
    <t>Lukas Kindervater</t>
  </si>
  <si>
    <t>Joris Strüber</t>
  </si>
  <si>
    <t>Jan-Niklas Rolfes</t>
  </si>
  <si>
    <t>Rene Kluge</t>
  </si>
  <si>
    <t>Jasper Krautzig</t>
  </si>
  <si>
    <t>Joshua Martin</t>
  </si>
  <si>
    <t>Jörn Dettmar</t>
  </si>
  <si>
    <t>Tillmann Gehring</t>
  </si>
  <si>
    <t>Christopher Ferner</t>
  </si>
  <si>
    <t>Dies ist die Auswerte-Datei für die Liga 2014</t>
  </si>
  <si>
    <t>Kommt es zu Punktegleichstand an einem Gerät zwischen zwei Mannschaften werden die Gerätepunkte ev. nicht korrekt ermittelt.</t>
  </si>
  <si>
    <t>Marco Lorig</t>
  </si>
  <si>
    <t>TG Rinteln-Hehlen-Boffzen</t>
  </si>
  <si>
    <t>Lukas</t>
  </si>
  <si>
    <t>Verbandsliga 23.11.2014</t>
  </si>
  <si>
    <t>Florian Brill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</si>
</sst>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"/>
    <numFmt numFmtId="173" formatCode="00000"/>
    <numFmt numFmtId="174" formatCode="d/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48" applyAlignment="1" applyProtection="1">
      <alignment/>
      <protection/>
    </xf>
    <xf numFmtId="0" fontId="8" fillId="18" borderId="10" xfId="0" applyFon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2" fontId="0" fillId="32" borderId="10" xfId="0" applyNumberFormat="1" applyFont="1" applyFill="1" applyBorder="1" applyAlignment="1" applyProtection="1">
      <alignment/>
      <protection locked="0"/>
    </xf>
    <xf numFmtId="2" fontId="0" fillId="32" borderId="10" xfId="0" applyNumberFormat="1" applyFont="1" applyFill="1" applyBorder="1" applyAlignment="1">
      <alignment/>
    </xf>
    <xf numFmtId="172" fontId="0" fillId="32" borderId="0" xfId="0" applyNumberFormat="1" applyFill="1" applyAlignment="1">
      <alignment/>
    </xf>
    <xf numFmtId="172" fontId="0" fillId="32" borderId="10" xfId="0" applyNumberForma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2" fontId="5" fillId="4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2" fontId="0" fillId="32" borderId="10" xfId="0" applyNumberFormat="1" applyFont="1" applyFill="1" applyBorder="1" applyAlignment="1" applyProtection="1">
      <alignment/>
      <protection locked="0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>
      <alignment/>
    </xf>
    <xf numFmtId="2" fontId="0" fillId="32" borderId="13" xfId="0" applyNumberFormat="1" applyFont="1" applyFill="1" applyBorder="1" applyAlignment="1" applyProtection="1">
      <alignment horizontal="center"/>
      <protection locked="0"/>
    </xf>
    <xf numFmtId="2" fontId="0" fillId="32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5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0" fillId="0" borderId="10" xfId="0" applyNumberFormat="1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Font="1" applyBorder="1" applyAlignment="1">
      <alignment wrapText="1"/>
    </xf>
    <xf numFmtId="2" fontId="0" fillId="0" borderId="13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9051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5910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2960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79819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67740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933700" y="58102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619625" y="60864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324600" y="60960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8086725" y="60960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858375" y="60769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8670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5529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2579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79438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63930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670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552950" y="6010275"/>
          <a:ext cx="1247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6257925" y="6019800"/>
          <a:ext cx="1238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7943850" y="6019800"/>
          <a:ext cx="1257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9639300" y="6000750"/>
          <a:ext cx="1247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8670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5529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2579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79438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63930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3009900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7434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4484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81343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82980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13</xdr:row>
      <xdr:rowOff>76200</xdr:rowOff>
    </xdr:from>
    <xdr:to>
      <xdr:col>3</xdr:col>
      <xdr:colOff>523875</xdr:colOff>
      <xdr:row>20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19375"/>
          <a:ext cx="2266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1162050</xdr:colOff>
      <xdr:row>10</xdr:row>
      <xdr:rowOff>133350</xdr:rowOff>
    </xdr:from>
    <xdr:to>
      <xdr:col>1</xdr:col>
      <xdr:colOff>1095375</xdr:colOff>
      <xdr:row>16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019300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ziebi@gmx.d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2:D19"/>
  <sheetViews>
    <sheetView zoomScalePageLayoutView="0" workbookViewId="0" topLeftCell="A1">
      <selection activeCell="A20" sqref="A20"/>
    </sheetView>
  </sheetViews>
  <sheetFormatPr defaultColWidth="11.421875" defaultRowHeight="12.75"/>
  <sheetData>
    <row r="2" spans="1:4" ht="12.75">
      <c r="A2" s="30" t="s">
        <v>82</v>
      </c>
      <c r="B2" s="30"/>
      <c r="C2" s="30"/>
      <c r="D2" s="30"/>
    </row>
    <row r="3" ht="12.75">
      <c r="A3" t="s">
        <v>22</v>
      </c>
    </row>
    <row r="4" ht="12.75">
      <c r="A4" t="s">
        <v>23</v>
      </c>
    </row>
    <row r="5" ht="12.75">
      <c r="A5" t="s">
        <v>38</v>
      </c>
    </row>
    <row r="6" ht="12.75">
      <c r="A6" t="s">
        <v>35</v>
      </c>
    </row>
    <row r="7" ht="12.75">
      <c r="A7" t="s">
        <v>36</v>
      </c>
    </row>
    <row r="8" ht="12.75">
      <c r="A8" t="s">
        <v>24</v>
      </c>
    </row>
    <row r="10" ht="12.75">
      <c r="A10" t="s">
        <v>21</v>
      </c>
    </row>
    <row r="11" ht="12.75">
      <c r="A11" s="35" t="s">
        <v>25</v>
      </c>
    </row>
    <row r="12" ht="12.75">
      <c r="A12" t="s">
        <v>26</v>
      </c>
    </row>
    <row r="14" ht="12.75">
      <c r="A14" t="s">
        <v>27</v>
      </c>
    </row>
    <row r="16" ht="12.75">
      <c r="A16" t="s">
        <v>40</v>
      </c>
    </row>
    <row r="18" ht="12.75">
      <c r="A18" t="s">
        <v>37</v>
      </c>
    </row>
    <row r="19" ht="12.75">
      <c r="A19" t="s">
        <v>83</v>
      </c>
    </row>
  </sheetData>
  <sheetProtection/>
  <hyperlinks>
    <hyperlink ref="A11" r:id="rId1" display="m.ziebi@gmx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D61"/>
  <sheetViews>
    <sheetView showGridLines="0" view="pageBreakPreview" zoomScaleSheetLayoutView="100" zoomScalePageLayoutView="0" workbookViewId="0" topLeftCell="A1">
      <selection activeCell="A1" sqref="A1:D16384"/>
    </sheetView>
  </sheetViews>
  <sheetFormatPr defaultColWidth="11.421875" defaultRowHeight="12.75"/>
  <cols>
    <col min="1" max="1" width="22.28125" style="0" customWidth="1"/>
    <col min="2" max="2" width="17.140625" style="0" bestFit="1" customWidth="1"/>
    <col min="4" max="4" width="5.7109375" style="0" bestFit="1" customWidth="1"/>
  </cols>
  <sheetData>
    <row r="1" spans="1:4" ht="12.75">
      <c r="A1" s="36" t="s">
        <v>4</v>
      </c>
      <c r="B1" s="36" t="s">
        <v>28</v>
      </c>
      <c r="C1" s="37" t="s">
        <v>29</v>
      </c>
      <c r="D1" s="37" t="s">
        <v>30</v>
      </c>
    </row>
    <row r="2" spans="1:4" ht="12.75">
      <c r="A2" s="38" t="str">
        <f>+Rinteln!A$18</f>
        <v>Joshua Martin</v>
      </c>
      <c r="B2" s="38" t="str">
        <f>Rinteln!$S$3</f>
        <v>TG Rinteln-Hehlen-Boffzen</v>
      </c>
      <c r="C2" s="38">
        <f>+Rinteln!AA$18</f>
        <v>68.25</v>
      </c>
      <c r="D2" s="18">
        <f>RANK(C2,$C$2:$C$61,)</f>
        <v>1</v>
      </c>
    </row>
    <row r="3" spans="1:4" ht="12.75">
      <c r="A3" s="38" t="str">
        <f>+Vinnhorst!A$14</f>
        <v>Hannes Sassenburg</v>
      </c>
      <c r="B3" s="38" t="str">
        <f>Vinnhorst!$S$3</f>
        <v>TuS Vinnhorst</v>
      </c>
      <c r="C3" s="38">
        <f>+Vinnhorst!AA$14</f>
        <v>65.7</v>
      </c>
      <c r="D3" s="18">
        <f>RANK(C3,$C$2:$C$61,)</f>
        <v>2</v>
      </c>
    </row>
    <row r="4" spans="1:4" ht="12.75">
      <c r="A4" s="38" t="str">
        <f>+Vinnhorst!A$8</f>
        <v>Marius Meyfeld</v>
      </c>
      <c r="B4" s="38" t="str">
        <f>Vinnhorst!$S$3</f>
        <v>TuS Vinnhorst</v>
      </c>
      <c r="C4" s="38">
        <f>+Vinnhorst!AA$8</f>
        <v>61.599999999999994</v>
      </c>
      <c r="D4" s="18">
        <f>RANK(C4,$C$2:$C$61,)</f>
        <v>3</v>
      </c>
    </row>
    <row r="5" spans="1:4" ht="12" customHeight="1">
      <c r="A5" s="38" t="str">
        <f>+Rinteln!A$8</f>
        <v>Lukas Kindervater</v>
      </c>
      <c r="B5" s="38" t="str">
        <f>Rinteln!$S$3</f>
        <v>TG Rinteln-Hehlen-Boffzen</v>
      </c>
      <c r="C5" s="38">
        <f>+Rinteln!AA$8</f>
        <v>59.800000000000004</v>
      </c>
      <c r="D5" s="18">
        <f>RANK(C5,$C$2:$C$61,)</f>
        <v>4</v>
      </c>
    </row>
    <row r="6" spans="1:4" ht="12.75">
      <c r="A6" s="38" t="str">
        <f>+Vinnhorst!A$10</f>
        <v>Elias Pilgrim</v>
      </c>
      <c r="B6" s="38" t="str">
        <f>Vinnhorst!$S$3</f>
        <v>TuS Vinnhorst</v>
      </c>
      <c r="C6" s="38">
        <f>+Vinnhorst!AA$10</f>
        <v>58.75</v>
      </c>
      <c r="D6" s="18">
        <f>RANK(C6,$C$2:$C$61,)</f>
        <v>5</v>
      </c>
    </row>
    <row r="7" spans="1:4" ht="12.75">
      <c r="A7" s="38" t="str">
        <f>+Kleefeld!A$10</f>
        <v>Wesley Kohne</v>
      </c>
      <c r="B7" s="38" t="str">
        <f>Kleefeld!$S$3</f>
        <v>TV Kleefeld</v>
      </c>
      <c r="C7" s="38">
        <f>+Kleefeld!AA$10</f>
        <v>58.300000000000004</v>
      </c>
      <c r="D7" s="18">
        <f>RANK(C7,$C$2:$C$61,)</f>
        <v>6</v>
      </c>
    </row>
    <row r="8" spans="1:4" ht="12.75">
      <c r="A8" s="38" t="str">
        <f>+Kleefeld!A$14</f>
        <v>Boris Vyatkin</v>
      </c>
      <c r="B8" s="38" t="str">
        <f>Kleefeld!$S$3</f>
        <v>TV Kleefeld</v>
      </c>
      <c r="C8" s="38">
        <f>+Kleefeld!AA$14</f>
        <v>56.300000000000004</v>
      </c>
      <c r="D8" s="18">
        <f>RANK(C8,$C$2:$C$61,)</f>
        <v>7</v>
      </c>
    </row>
    <row r="9" spans="1:4" ht="12.75">
      <c r="A9" s="38" t="str">
        <f>+Rinteln!A$12</f>
        <v>Jan-Niklas Rolfes</v>
      </c>
      <c r="B9" s="38" t="str">
        <f>Rinteln!$S$3</f>
        <v>TG Rinteln-Hehlen-Boffzen</v>
      </c>
      <c r="C9" s="38">
        <f>+Rinteln!AA$12</f>
        <v>54.349999999999994</v>
      </c>
      <c r="D9" s="18">
        <f>RANK(C9,$C$2:$C$61,)</f>
        <v>8</v>
      </c>
    </row>
    <row r="10" spans="1:4" ht="12.75">
      <c r="A10" s="38" t="str">
        <f>+Vinnhorst!A$20</f>
        <v>Simon Schrapper</v>
      </c>
      <c r="B10" s="38" t="str">
        <f>Vinnhorst!$S$3</f>
        <v>TuS Vinnhorst</v>
      </c>
      <c r="C10" s="38">
        <f>+Vinnhorst!AA$20</f>
        <v>48.9</v>
      </c>
      <c r="D10" s="18">
        <f>RANK(C10,$C$2:$C$61,)</f>
        <v>9</v>
      </c>
    </row>
    <row r="11" spans="1:4" ht="12.75">
      <c r="A11" s="38" t="str">
        <f>+Kleefeld!A$8</f>
        <v>Axel Gerken-Ronski</v>
      </c>
      <c r="B11" s="38" t="str">
        <f>Kleefeld!$S$3</f>
        <v>TV Kleefeld</v>
      </c>
      <c r="C11" s="38">
        <f>+Kleefeld!AA$8</f>
        <v>47.75</v>
      </c>
      <c r="D11" s="18">
        <f>RANK(C11,$C$2:$C$61,)</f>
        <v>10</v>
      </c>
    </row>
    <row r="12" spans="1:4" ht="12.75">
      <c r="A12" s="38" t="str">
        <f>+Vinnhorst!A$18</f>
        <v>Szymon Mazug</v>
      </c>
      <c r="B12" s="38" t="str">
        <f>Vinnhorst!$S$3</f>
        <v>TuS Vinnhorst</v>
      </c>
      <c r="C12" s="38">
        <f>+Vinnhorst!AA$18</f>
        <v>43.7</v>
      </c>
      <c r="D12" s="18">
        <f>RANK(C12,$C$2:$C$61,)</f>
        <v>11</v>
      </c>
    </row>
    <row r="13" spans="1:4" ht="12.75">
      <c r="A13" s="38" t="str">
        <f>+Rinteln!A$20</f>
        <v>Florian Brill</v>
      </c>
      <c r="B13" s="38" t="str">
        <f>Rinteln!$S$3</f>
        <v>TG Rinteln-Hehlen-Boffzen</v>
      </c>
      <c r="C13" s="38">
        <f>+Rinteln!AA$20</f>
        <v>34.15</v>
      </c>
      <c r="D13" s="18">
        <f>RANK(C13,$C$2:$C$61,)</f>
        <v>12</v>
      </c>
    </row>
    <row r="14" spans="1:4" ht="12.75">
      <c r="A14" s="18" t="str">
        <f>Kleefeld!A24</f>
        <v>Lukas</v>
      </c>
      <c r="B14" s="38" t="str">
        <f>Kleefeld!$S$3</f>
        <v>TV Kleefeld</v>
      </c>
      <c r="C14" s="38">
        <f>+Kleefeld!AA$24</f>
        <v>32.85</v>
      </c>
      <c r="D14" s="18">
        <f>RANK(C14,$C$2:$C$61,)</f>
        <v>13</v>
      </c>
    </row>
    <row r="15" spans="1:4" ht="12.75">
      <c r="A15" s="18" t="str">
        <f>Kleefeld!A22</f>
        <v>Christopher Ferner</v>
      </c>
      <c r="B15" s="38" t="str">
        <f>Kleefeld!$S$3</f>
        <v>TV Kleefeld</v>
      </c>
      <c r="C15" s="38">
        <f>+Kleefeld!AA$22</f>
        <v>32.75</v>
      </c>
      <c r="D15" s="18">
        <f>RANK(C15,$C$2:$C$61,)</f>
        <v>14</v>
      </c>
    </row>
    <row r="16" spans="1:4" ht="12.75">
      <c r="A16" s="38" t="str">
        <f>+Vinnhorst!A$12</f>
        <v>Niclas Mundstock</v>
      </c>
      <c r="B16" s="38" t="str">
        <f>Vinnhorst!$S$3</f>
        <v>TuS Vinnhorst</v>
      </c>
      <c r="C16" s="38">
        <f>+Vinnhorst!AA$12</f>
        <v>31.8</v>
      </c>
      <c r="D16" s="18">
        <f>RANK(C16,$C$2:$C$61,)</f>
        <v>15</v>
      </c>
    </row>
    <row r="17" spans="1:4" ht="12.75">
      <c r="A17" s="38" t="str">
        <f>+Rinteln!A$14</f>
        <v>Rene Kluge</v>
      </c>
      <c r="B17" s="38" t="str">
        <f>Rinteln!$S$3</f>
        <v>TG Rinteln-Hehlen-Boffzen</v>
      </c>
      <c r="C17" s="38">
        <f>+Rinteln!AA$14</f>
        <v>24.700000000000003</v>
      </c>
      <c r="D17" s="18">
        <f>RANK(C17,$C$2:$C$61,)</f>
        <v>16</v>
      </c>
    </row>
    <row r="18" spans="1:4" ht="12.75">
      <c r="A18" s="38" t="str">
        <f>+Rinteln!A$16</f>
        <v>Jasper Krautzig</v>
      </c>
      <c r="B18" s="38" t="str">
        <f>Rinteln!$S$3</f>
        <v>TG Rinteln-Hehlen-Boffzen</v>
      </c>
      <c r="C18" s="38">
        <f>+Rinteln!AA$16</f>
        <v>24.349999999999998</v>
      </c>
      <c r="D18" s="18">
        <f>RANK(C18,$C$2:$C$61,)</f>
        <v>17</v>
      </c>
    </row>
    <row r="19" spans="1:4" ht="12.75">
      <c r="A19" s="18" t="str">
        <f>Kleefeld!A16</f>
        <v>Kilian Drotleff</v>
      </c>
      <c r="B19" s="38" t="str">
        <f>Kleefeld!$S$3</f>
        <v>TV Kleefeld</v>
      </c>
      <c r="C19" s="38">
        <f>+Kleefeld!AA$16</f>
        <v>20.6</v>
      </c>
      <c r="D19" s="18">
        <f>RANK(C19,$C$2:$C$61,)</f>
        <v>18</v>
      </c>
    </row>
    <row r="20" spans="1:4" ht="12.75">
      <c r="A20" s="18" t="str">
        <f>Kleefeld!A18</f>
        <v>Jörn Dettmar</v>
      </c>
      <c r="B20" s="38" t="str">
        <f>Kleefeld!$S$3</f>
        <v>TV Kleefeld</v>
      </c>
      <c r="C20" s="38">
        <f>+Kleefeld!AA$18</f>
        <v>8.8</v>
      </c>
      <c r="D20" s="18">
        <f>RANK(C20,$C$2:$C$61,)</f>
        <v>19</v>
      </c>
    </row>
    <row r="21" spans="1:4" ht="12.75">
      <c r="A21" s="38">
        <f>+'N.N.2'!A$10</f>
        <v>0</v>
      </c>
      <c r="B21" s="38" t="str">
        <f>'N.N.2'!$S$3</f>
        <v>N.N.</v>
      </c>
      <c r="C21" s="38">
        <f>+'N.N.2'!AA$10</f>
        <v>0</v>
      </c>
      <c r="D21" s="18">
        <f>RANK(C21,$C$2:$C$61,)</f>
        <v>20</v>
      </c>
    </row>
    <row r="22" spans="1:4" ht="12.75">
      <c r="A22" s="38">
        <f>+'N.N.1'!A$18</f>
        <v>0</v>
      </c>
      <c r="B22" s="38" t="str">
        <f>'N.N.1'!$S$3</f>
        <v>N.N.</v>
      </c>
      <c r="C22" s="38">
        <f>+'N.N.1'!AA$18</f>
        <v>0</v>
      </c>
      <c r="D22" s="18">
        <f>RANK(C22,$C$2:$C$61,)</f>
        <v>20</v>
      </c>
    </row>
    <row r="23" spans="1:4" ht="12.75">
      <c r="A23" s="38">
        <f>+'N.N.'!A$16</f>
        <v>0</v>
      </c>
      <c r="B23" s="38" t="str">
        <f>'N.N.'!$S$3</f>
        <v>N.N.</v>
      </c>
      <c r="C23" s="38">
        <f>+'N.N.'!AA$16</f>
        <v>0</v>
      </c>
      <c r="D23" s="18">
        <f>RANK(C23,$C$2:$C$61,)</f>
        <v>20</v>
      </c>
    </row>
    <row r="24" spans="1:4" ht="12.75">
      <c r="A24" s="38">
        <f>+'N.N.1'!A$22</f>
        <v>0</v>
      </c>
      <c r="B24" s="38" t="str">
        <f>'N.N.1'!$S$3</f>
        <v>N.N.</v>
      </c>
      <c r="C24" s="38">
        <f>+'N.N.1'!AA$22</f>
        <v>0</v>
      </c>
      <c r="D24" s="18">
        <f>RANK(C24,$C$2:$C$61,)</f>
        <v>20</v>
      </c>
    </row>
    <row r="25" spans="1:4" ht="12.75">
      <c r="A25" s="38">
        <f>+'N.N.'!A$18</f>
        <v>0</v>
      </c>
      <c r="B25" s="38" t="str">
        <f>'N.N.'!$S$3</f>
        <v>N.N.</v>
      </c>
      <c r="C25" s="38">
        <f>+'N.N.'!AA$18</f>
        <v>0</v>
      </c>
      <c r="D25" s="18">
        <f>RANK(C25,$C$2:$C$61,)</f>
        <v>20</v>
      </c>
    </row>
    <row r="26" spans="1:4" ht="12.75">
      <c r="A26" s="38">
        <f>+'N.N.2'!A$12</f>
        <v>0</v>
      </c>
      <c r="B26" s="38" t="str">
        <f>'N.N.2'!$S$3</f>
        <v>N.N.</v>
      </c>
      <c r="C26" s="38">
        <f>+'N.N.2'!AA$12</f>
        <v>0</v>
      </c>
      <c r="D26" s="18">
        <f>RANK(C26,$C$2:$C$61,)</f>
        <v>20</v>
      </c>
    </row>
    <row r="27" spans="1:4" ht="12.75">
      <c r="A27" s="38">
        <f>+'N.N.1'!A$10</f>
        <v>0</v>
      </c>
      <c r="B27" s="38" t="str">
        <f>'N.N.1'!$S$3</f>
        <v>N.N.</v>
      </c>
      <c r="C27" s="38">
        <f>+'N.N.1'!AA$10</f>
        <v>0</v>
      </c>
      <c r="D27" s="18">
        <f>RANK(C27,$C$2:$C$61,)</f>
        <v>20</v>
      </c>
    </row>
    <row r="28" spans="1:4" ht="12.75">
      <c r="A28" s="38">
        <f>+'N.N.'!A$22</f>
        <v>0</v>
      </c>
      <c r="B28" s="38" t="str">
        <f>'N.N.'!$S$3</f>
        <v>N.N.</v>
      </c>
      <c r="C28" s="38">
        <f>+'N.N.'!AA$22</f>
        <v>0</v>
      </c>
      <c r="D28" s="18">
        <f>RANK(C28,$C$2:$C$61,)</f>
        <v>20</v>
      </c>
    </row>
    <row r="29" spans="1:4" ht="12.75">
      <c r="A29" s="38">
        <f>+'N.N.2'!A$18</f>
        <v>0</v>
      </c>
      <c r="B29" s="38" t="str">
        <f>'N.N.2'!$S$3</f>
        <v>N.N.</v>
      </c>
      <c r="C29" s="38">
        <f>+'N.N.2'!AA$18</f>
        <v>0</v>
      </c>
      <c r="D29" s="18">
        <f>RANK(C29,$C$2:$C$61,)</f>
        <v>20</v>
      </c>
    </row>
    <row r="30" spans="1:4" ht="12.75">
      <c r="A30" s="38">
        <f>+Vinnhorst!A$22</f>
        <v>0</v>
      </c>
      <c r="B30" s="38" t="str">
        <f>Vinnhorst!$S$3</f>
        <v>TuS Vinnhorst</v>
      </c>
      <c r="C30" s="38">
        <f>+Vinnhorst!AA$22</f>
        <v>0</v>
      </c>
      <c r="D30" s="18">
        <f>RANK(C30,$C$2:$C$61,)</f>
        <v>20</v>
      </c>
    </row>
    <row r="31" spans="1:4" ht="12.75">
      <c r="A31" s="38">
        <f>+'N.N.'!A$20</f>
        <v>0</v>
      </c>
      <c r="B31" s="38" t="str">
        <f>'N.N.'!$S$3</f>
        <v>N.N.</v>
      </c>
      <c r="C31" s="38">
        <f>+'N.N.'!AA$20</f>
        <v>0</v>
      </c>
      <c r="D31" s="18">
        <f>RANK(C31,$C$2:$C$61,)</f>
        <v>20</v>
      </c>
    </row>
    <row r="32" spans="1:4" ht="12.75">
      <c r="A32" s="18" t="str">
        <f>Kleefeld!A20</f>
        <v>Tillmann Gehring</v>
      </c>
      <c r="B32" s="38" t="str">
        <f>Kleefeld!$S$3</f>
        <v>TV Kleefeld</v>
      </c>
      <c r="C32" s="38">
        <f>+Kleefeld!AA$20</f>
        <v>0</v>
      </c>
      <c r="D32" s="18">
        <f>RANK(C32,$C$2:$C$61,)</f>
        <v>20</v>
      </c>
    </row>
    <row r="33" spans="1:4" ht="12.75">
      <c r="A33" s="38">
        <f>+'N.N.'!A$8</f>
        <v>0</v>
      </c>
      <c r="B33" s="38" t="str">
        <f>'N.N.'!$S$3</f>
        <v>N.N.</v>
      </c>
      <c r="C33" s="38">
        <f>+'N.N.'!AA$8</f>
        <v>0</v>
      </c>
      <c r="D33" s="18">
        <f>RANK(C33,$C$2:$C$61,)</f>
        <v>20</v>
      </c>
    </row>
    <row r="34" spans="1:4" ht="12.75">
      <c r="A34" s="38">
        <f>+'N.N.1'!A$16</f>
        <v>0</v>
      </c>
      <c r="B34" s="38" t="str">
        <f>'N.N.1'!$S$3</f>
        <v>N.N.</v>
      </c>
      <c r="C34" s="38">
        <f>+'N.N.1'!AA$16</f>
        <v>0</v>
      </c>
      <c r="D34" s="18">
        <f>RANK(C34,$C$2:$C$61,)</f>
        <v>20</v>
      </c>
    </row>
    <row r="35" spans="1:4" ht="12.75">
      <c r="A35" s="38">
        <f>+'N.N.'!A$10</f>
        <v>0</v>
      </c>
      <c r="B35" s="38" t="str">
        <f>'N.N.'!$S$3</f>
        <v>N.N.</v>
      </c>
      <c r="C35" s="38">
        <f>+'N.N.'!AA$10</f>
        <v>0</v>
      </c>
      <c r="D35" s="18">
        <f>RANK(C35,$C$2:$C$61,)</f>
        <v>20</v>
      </c>
    </row>
    <row r="36" spans="1:4" ht="12.75">
      <c r="A36" s="38">
        <f>+'N.N.2'!A$16</f>
        <v>0</v>
      </c>
      <c r="B36" s="38" t="str">
        <f>'N.N.2'!$S$3</f>
        <v>N.N.</v>
      </c>
      <c r="C36" s="38">
        <f>+'N.N.2'!AA$16</f>
        <v>0</v>
      </c>
      <c r="D36" s="18">
        <f>RANK(C36,$C$2:$C$61,)</f>
        <v>20</v>
      </c>
    </row>
    <row r="37" spans="1:4" ht="12.75">
      <c r="A37" s="38">
        <f>+Vinnhorst!A$24</f>
        <v>0</v>
      </c>
      <c r="B37" s="38" t="str">
        <f>Vinnhorst!$S$3</f>
        <v>TuS Vinnhorst</v>
      </c>
      <c r="C37" s="38">
        <f>+Vinnhorst!AA$24</f>
        <v>0</v>
      </c>
      <c r="D37" s="18">
        <f>RANK(C37,$C$2:$C$61,)</f>
        <v>20</v>
      </c>
    </row>
    <row r="38" spans="1:4" ht="12.75">
      <c r="A38" s="38">
        <f>+'N.N.'!A$14</f>
        <v>0</v>
      </c>
      <c r="B38" s="38" t="str">
        <f>'N.N.'!$S$3</f>
        <v>N.N.</v>
      </c>
      <c r="C38" s="38">
        <f>+'N.N.'!AA$14</f>
        <v>0</v>
      </c>
      <c r="D38" s="18">
        <f>RANK(C38,$C$2:$C$61,)</f>
        <v>20</v>
      </c>
    </row>
    <row r="39" spans="1:4" ht="12.75">
      <c r="A39" s="38">
        <f>+'N.N.2'!A$26</f>
        <v>0</v>
      </c>
      <c r="B39" s="38" t="str">
        <f>'N.N.2'!$S$3</f>
        <v>N.N.</v>
      </c>
      <c r="C39" s="38">
        <f>+'N.N.2'!AA$26</f>
        <v>0</v>
      </c>
      <c r="D39" s="18">
        <f>RANK(C39,$C$2:$C$61,)</f>
        <v>20</v>
      </c>
    </row>
    <row r="40" spans="1:4" ht="12.75">
      <c r="A40" s="38">
        <f>+'N.N.2'!A$14</f>
        <v>0</v>
      </c>
      <c r="B40" s="38" t="str">
        <f>'N.N.2'!$S$3</f>
        <v>N.N.</v>
      </c>
      <c r="C40" s="38">
        <f>+'N.N.2'!AA$14</f>
        <v>0</v>
      </c>
      <c r="D40" s="18">
        <f>RANK(C40,$C$2:$C$61,)</f>
        <v>20</v>
      </c>
    </row>
    <row r="41" spans="1:4" ht="12.75">
      <c r="A41" s="38" t="str">
        <f>+Kleefeld!A$12</f>
        <v>Leon Falke</v>
      </c>
      <c r="B41" s="38" t="str">
        <f>Kleefeld!$S$3</f>
        <v>TV Kleefeld</v>
      </c>
      <c r="C41" s="38">
        <f>+Kleefeld!AA$12</f>
        <v>0</v>
      </c>
      <c r="D41" s="18">
        <f>RANK(C41,$C$2:$C$61,)</f>
        <v>20</v>
      </c>
    </row>
    <row r="42" spans="1:4" ht="12.75">
      <c r="A42" s="38" t="str">
        <f>+Vinnhorst!A$16</f>
        <v>Till Schönenberg</v>
      </c>
      <c r="B42" s="38" t="str">
        <f>Vinnhorst!$S$3</f>
        <v>TuS Vinnhorst</v>
      </c>
      <c r="C42" s="38">
        <f>+Vinnhorst!AA$16</f>
        <v>0</v>
      </c>
      <c r="D42" s="18">
        <f>RANK(C42,$C$2:$C$61,)</f>
        <v>20</v>
      </c>
    </row>
    <row r="43" spans="1:4" ht="12.75">
      <c r="A43" s="38">
        <f>+'N.N.2'!A$20</f>
        <v>0</v>
      </c>
      <c r="B43" s="38" t="str">
        <f>'N.N.2'!$S$3</f>
        <v>N.N.</v>
      </c>
      <c r="C43" s="38">
        <f>+'N.N.2'!AA$20</f>
        <v>0</v>
      </c>
      <c r="D43" s="18">
        <f>RANK(C43,$C$2:$C$61,)</f>
        <v>20</v>
      </c>
    </row>
    <row r="44" spans="1:4" ht="12.75">
      <c r="A44" s="38">
        <f>+Rinteln!A$26</f>
        <v>0</v>
      </c>
      <c r="B44" s="38" t="str">
        <f>Rinteln!$S$3</f>
        <v>TG Rinteln-Hehlen-Boffzen</v>
      </c>
      <c r="C44" s="38">
        <f>+Rinteln!AA$24</f>
        <v>0</v>
      </c>
      <c r="D44" s="18">
        <f>RANK(C44,$C$2:$C$61,)</f>
        <v>20</v>
      </c>
    </row>
    <row r="45" spans="1:4" ht="12.75">
      <c r="A45" s="38">
        <f>+'N.N.'!A$24</f>
        <v>0</v>
      </c>
      <c r="B45" s="38" t="str">
        <f>'N.N.'!$S$3</f>
        <v>N.N.</v>
      </c>
      <c r="C45" s="38">
        <f>+'N.N.'!AA$24</f>
        <v>0</v>
      </c>
      <c r="D45" s="18">
        <f>RANK(C45,$C$2:$C$61,)</f>
        <v>20</v>
      </c>
    </row>
    <row r="46" spans="1:4" ht="12.75">
      <c r="A46" s="38">
        <f>+'N.N.1'!A$20</f>
        <v>0</v>
      </c>
      <c r="B46" s="38" t="str">
        <f>'N.N.1'!$S$3</f>
        <v>N.N.</v>
      </c>
      <c r="C46" s="38">
        <f>+'N.N.1'!AA$20</f>
        <v>0</v>
      </c>
      <c r="D46" s="18">
        <f>RANK(C46,$C$2:$C$61,)</f>
        <v>20</v>
      </c>
    </row>
    <row r="47" spans="1:4" ht="12.75">
      <c r="A47" s="38">
        <f>+'N.N.1'!A$24</f>
        <v>0</v>
      </c>
      <c r="B47" s="38" t="str">
        <f>'N.N.1'!$S$3</f>
        <v>N.N.</v>
      </c>
      <c r="C47" s="38">
        <f>+'N.N.1'!AA$24</f>
        <v>0</v>
      </c>
      <c r="D47" s="18">
        <f>RANK(C47,$C$2:$C$61,)</f>
        <v>20</v>
      </c>
    </row>
    <row r="48" spans="1:4" ht="12.75">
      <c r="A48" s="38">
        <f>+'N.N.2'!A$8</f>
        <v>0</v>
      </c>
      <c r="B48" s="38" t="str">
        <f>'N.N.2'!$S$3</f>
        <v>N.N.</v>
      </c>
      <c r="C48" s="38">
        <f>+'N.N.2'!AA$8</f>
        <v>0</v>
      </c>
      <c r="D48" s="18">
        <f>RANK(C48,$C$2:$C$61,)</f>
        <v>20</v>
      </c>
    </row>
    <row r="49" spans="1:4" ht="12.75">
      <c r="A49" s="38">
        <f>+'N.N.'!A$26</f>
        <v>0</v>
      </c>
      <c r="B49" s="38" t="str">
        <f>'N.N.'!$S$3</f>
        <v>N.N.</v>
      </c>
      <c r="C49" s="38">
        <f>+'N.N.'!AA$26</f>
        <v>0</v>
      </c>
      <c r="D49" s="18">
        <f>RANK(C49,$C$2:$C$61,)</f>
        <v>20</v>
      </c>
    </row>
    <row r="50" spans="1:4" ht="12.75">
      <c r="A50" s="38">
        <f>+'N.N.2'!A$22</f>
        <v>0</v>
      </c>
      <c r="B50" s="38" t="str">
        <f>'N.N.2'!$S$3</f>
        <v>N.N.</v>
      </c>
      <c r="C50" s="38">
        <f>+'N.N.2'!AA$22</f>
        <v>0</v>
      </c>
      <c r="D50" s="18">
        <f>RANK(C50,$C$2:$C$61,)</f>
        <v>20</v>
      </c>
    </row>
    <row r="51" spans="1:4" ht="12.75">
      <c r="A51" s="38" t="str">
        <f>+Rinteln!A$10</f>
        <v>Joris Strüber</v>
      </c>
      <c r="B51" s="38" t="str">
        <f>Rinteln!$S$3</f>
        <v>TG Rinteln-Hehlen-Boffzen</v>
      </c>
      <c r="C51" s="38">
        <f>+Rinteln!AA$10</f>
        <v>0</v>
      </c>
      <c r="D51" s="18">
        <f>RANK(C51,$C$2:$C$61,)</f>
        <v>20</v>
      </c>
    </row>
    <row r="52" spans="1:4" ht="12.75">
      <c r="A52" s="38">
        <f>+'N.N.1'!A$12</f>
        <v>0</v>
      </c>
      <c r="B52" s="38" t="str">
        <f>'N.N.1'!$S$3</f>
        <v>N.N.</v>
      </c>
      <c r="C52" s="38">
        <f>+'N.N.1'!AA$12</f>
        <v>0</v>
      </c>
      <c r="D52" s="18">
        <f>RANK(C52,$C$2:$C$61,)</f>
        <v>20</v>
      </c>
    </row>
    <row r="53" spans="1:4" ht="12.75">
      <c r="A53" s="38">
        <f>+'N.N.1'!A$8</f>
        <v>0</v>
      </c>
      <c r="B53" s="38" t="str">
        <f>'N.N.1'!$S$3</f>
        <v>N.N.</v>
      </c>
      <c r="C53" s="38">
        <f>+'N.N.1'!AA$8</f>
        <v>0</v>
      </c>
      <c r="D53" s="18">
        <f>RANK(C53,$C$2:$C$61,)</f>
        <v>20</v>
      </c>
    </row>
    <row r="54" spans="1:4" ht="12.75">
      <c r="A54" s="38">
        <f>+'N.N.'!A$12</f>
        <v>0</v>
      </c>
      <c r="B54" s="38" t="str">
        <f>'N.N.'!$S$3</f>
        <v>N.N.</v>
      </c>
      <c r="C54" s="38">
        <f>+'N.N.'!AA$12</f>
        <v>0</v>
      </c>
      <c r="D54" s="18">
        <f>RANK(C54,$C$2:$C$61,)</f>
        <v>20</v>
      </c>
    </row>
    <row r="55" spans="1:4" ht="12.75">
      <c r="A55" s="38">
        <f>+'N.N.1'!A$26</f>
        <v>0</v>
      </c>
      <c r="B55" s="38" t="str">
        <f>'N.N.1'!$S$3</f>
        <v>N.N.</v>
      </c>
      <c r="C55" s="38">
        <f>+'N.N.1'!AA$26</f>
        <v>0</v>
      </c>
      <c r="D55" s="18">
        <f>RANK(C55,$C$2:$C$61,)</f>
        <v>20</v>
      </c>
    </row>
    <row r="56" spans="1:4" ht="12.75">
      <c r="A56" s="38" t="str">
        <f>+Rinteln!A$22</f>
        <v>Marco Lorig</v>
      </c>
      <c r="B56" s="38" t="str">
        <f>Rinteln!$S$3</f>
        <v>TG Rinteln-Hehlen-Boffzen</v>
      </c>
      <c r="C56" s="38">
        <f>+Rinteln!AA$22</f>
        <v>0</v>
      </c>
      <c r="D56" s="18">
        <f>RANK(C56,$C$2:$C$61,)</f>
        <v>20</v>
      </c>
    </row>
    <row r="57" spans="1:4" ht="12.75">
      <c r="A57" s="38">
        <f>+Rinteln!A$24</f>
        <v>0</v>
      </c>
      <c r="B57" s="38" t="str">
        <f>Rinteln!$S$3</f>
        <v>TG Rinteln-Hehlen-Boffzen</v>
      </c>
      <c r="C57" s="38">
        <f>+Rinteln!AA$26</f>
        <v>0</v>
      </c>
      <c r="D57" s="18">
        <f>RANK(C57,$C$2:$C$61,)</f>
        <v>20</v>
      </c>
    </row>
    <row r="58" spans="1:4" ht="12.75">
      <c r="A58" s="18">
        <f>Kleefeld!A26</f>
        <v>0</v>
      </c>
      <c r="B58" s="38" t="str">
        <f>Kleefeld!$S$3</f>
        <v>TV Kleefeld</v>
      </c>
      <c r="C58" s="38">
        <f>+Kleefeld!AA$26</f>
        <v>0</v>
      </c>
      <c r="D58" s="18">
        <f>RANK(C58,$C$2:$C$61,)</f>
        <v>20</v>
      </c>
    </row>
    <row r="59" spans="1:4" ht="12.75">
      <c r="A59" s="38">
        <f>+'N.N.2'!A$24</f>
        <v>0</v>
      </c>
      <c r="B59" s="38" t="str">
        <f>'N.N.2'!$S$3</f>
        <v>N.N.</v>
      </c>
      <c r="C59" s="38">
        <f>+'N.N.2'!AA$24</f>
        <v>0</v>
      </c>
      <c r="D59" s="18">
        <f>RANK(C59,$C$2:$C$61,)</f>
        <v>20</v>
      </c>
    </row>
    <row r="60" spans="1:4" ht="12.75">
      <c r="A60" s="38">
        <f>+'N.N.1'!A$14</f>
        <v>0</v>
      </c>
      <c r="B60" s="38" t="str">
        <f>'N.N.1'!$S$3</f>
        <v>N.N.</v>
      </c>
      <c r="C60" s="38">
        <f>+'N.N.1'!AA$14</f>
        <v>0</v>
      </c>
      <c r="D60" s="18">
        <f>RANK(C60,$C$2:$C$61,)</f>
        <v>20</v>
      </c>
    </row>
    <row r="61" spans="1:4" ht="12.75">
      <c r="A61" s="38">
        <f>+Vinnhorst!A$26</f>
        <v>0</v>
      </c>
      <c r="B61" s="38" t="str">
        <f>Vinnhorst!$S$3</f>
        <v>TuS Vinnhorst</v>
      </c>
      <c r="C61" s="38">
        <f>+Vinnhorst!AA$26</f>
        <v>0</v>
      </c>
      <c r="D61" s="18">
        <f>RANK(C61,$C$2:$C$61,)</f>
        <v>20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29" max="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C31"/>
  <sheetViews>
    <sheetView view="pageBreakPreview" zoomScale="75" zoomScaleSheetLayoutView="75" zoomScalePageLayoutView="0" workbookViewId="0" topLeftCell="A1">
      <selection activeCell="M12" sqref="M12"/>
    </sheetView>
  </sheetViews>
  <sheetFormatPr defaultColWidth="11.421875" defaultRowHeight="12.75"/>
  <cols>
    <col min="1" max="1" width="13.2812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">
        <v>65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64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7" ht="15">
      <c r="A4" s="7"/>
      <c r="B4" s="7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7"/>
      <c r="X4" s="7"/>
      <c r="Y4" s="7"/>
      <c r="Z4" s="7"/>
      <c r="AA4" s="8"/>
    </row>
    <row r="5" spans="1:27" s="9" customFormat="1" ht="15">
      <c r="A5" s="7"/>
      <c r="B5" s="7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71" t="s">
        <v>6</v>
      </c>
      <c r="D6" s="71"/>
      <c r="E6" s="71"/>
      <c r="F6" s="71"/>
      <c r="G6" s="72" t="s">
        <v>7</v>
      </c>
      <c r="H6" s="72"/>
      <c r="I6" s="72"/>
      <c r="J6" s="72"/>
      <c r="K6" s="71" t="s">
        <v>8</v>
      </c>
      <c r="L6" s="71"/>
      <c r="M6" s="71"/>
      <c r="N6" s="71"/>
      <c r="O6" s="72" t="s">
        <v>9</v>
      </c>
      <c r="P6" s="72"/>
      <c r="Q6" s="72"/>
      <c r="R6" s="72"/>
      <c r="S6" s="71" t="s">
        <v>10</v>
      </c>
      <c r="T6" s="71"/>
      <c r="U6" s="71"/>
      <c r="V6" s="71"/>
      <c r="W6" s="72" t="s">
        <v>11</v>
      </c>
      <c r="X6" s="72"/>
      <c r="Y6" s="72"/>
      <c r="Z6" s="72"/>
      <c r="AA6" s="50" t="s">
        <v>12</v>
      </c>
    </row>
    <row r="7" spans="1:27" s="16" customFormat="1" ht="25.5">
      <c r="A7" s="14"/>
      <c r="B7" s="14"/>
      <c r="C7" s="44" t="s">
        <v>48</v>
      </c>
      <c r="D7" s="44" t="s">
        <v>39</v>
      </c>
      <c r="E7" s="44" t="s">
        <v>49</v>
      </c>
      <c r="F7" s="45" t="s">
        <v>13</v>
      </c>
      <c r="G7" s="15" t="s">
        <v>48</v>
      </c>
      <c r="H7" s="43" t="s">
        <v>39</v>
      </c>
      <c r="I7" s="43" t="s">
        <v>49</v>
      </c>
      <c r="J7" s="15" t="s">
        <v>13</v>
      </c>
      <c r="K7" s="44" t="s">
        <v>48</v>
      </c>
      <c r="L7" s="44" t="s">
        <v>39</v>
      </c>
      <c r="M7" s="44" t="s">
        <v>49</v>
      </c>
      <c r="N7" s="45" t="s">
        <v>13</v>
      </c>
      <c r="O7" s="15" t="s">
        <v>48</v>
      </c>
      <c r="P7" s="43" t="s">
        <v>39</v>
      </c>
      <c r="Q7" s="43" t="s">
        <v>49</v>
      </c>
      <c r="R7" s="15" t="s">
        <v>13</v>
      </c>
      <c r="S7" s="44" t="s">
        <v>48</v>
      </c>
      <c r="T7" s="44" t="s">
        <v>39</v>
      </c>
      <c r="U7" s="44" t="s">
        <v>49</v>
      </c>
      <c r="V7" s="45" t="s">
        <v>13</v>
      </c>
      <c r="W7" s="15" t="s">
        <v>48</v>
      </c>
      <c r="X7" s="43" t="s">
        <v>39</v>
      </c>
      <c r="Y7" s="43" t="s">
        <v>49</v>
      </c>
      <c r="Z7" s="15" t="s">
        <v>13</v>
      </c>
      <c r="AA7" s="51"/>
    </row>
    <row r="8" spans="1:27" s="9" customFormat="1" ht="15.75" customHeight="1">
      <c r="A8" s="68" t="s">
        <v>66</v>
      </c>
      <c r="B8" s="63"/>
      <c r="C8" s="60">
        <v>4.3</v>
      </c>
      <c r="D8" s="64"/>
      <c r="E8" s="46">
        <v>7.7</v>
      </c>
      <c r="F8" s="61">
        <f>C8-D8+(E8+E9)/2</f>
        <v>12.100000000000001</v>
      </c>
      <c r="G8" s="62">
        <v>2.6</v>
      </c>
      <c r="H8" s="66">
        <v>1</v>
      </c>
      <c r="I8" s="31">
        <v>6.6</v>
      </c>
      <c r="J8" s="56">
        <f>G8-H8+(I8+I9)/2</f>
        <v>8.15</v>
      </c>
      <c r="K8" s="60">
        <v>2.6</v>
      </c>
      <c r="L8" s="64"/>
      <c r="M8" s="46">
        <v>8.3</v>
      </c>
      <c r="N8" s="61">
        <f>K8-L8+(M8+M9)/2</f>
        <v>10.9</v>
      </c>
      <c r="O8" s="62">
        <v>2</v>
      </c>
      <c r="P8" s="66"/>
      <c r="Q8" s="31">
        <v>8.8</v>
      </c>
      <c r="R8" s="56">
        <f>O8-P8+(Q8+Q9)/2</f>
        <v>10.9</v>
      </c>
      <c r="S8" s="60">
        <v>2.8</v>
      </c>
      <c r="T8" s="64"/>
      <c r="U8" s="46">
        <v>8</v>
      </c>
      <c r="V8" s="61">
        <f>S8-T8+(U8+U9)/2</f>
        <v>11.100000000000001</v>
      </c>
      <c r="W8" s="62">
        <v>0</v>
      </c>
      <c r="X8" s="66"/>
      <c r="Y8" s="31">
        <v>8.4</v>
      </c>
      <c r="Z8" s="56">
        <f>W8-X8+(Y8+Y9)/2</f>
        <v>8.45</v>
      </c>
      <c r="AA8" s="57">
        <f>SUM(F8+J8+N8+R8+V8+Z8)</f>
        <v>61.599999999999994</v>
      </c>
    </row>
    <row r="9" spans="1:27" s="9" customFormat="1" ht="15.75" customHeight="1">
      <c r="A9" s="68"/>
      <c r="B9" s="63"/>
      <c r="C9" s="60"/>
      <c r="D9" s="65"/>
      <c r="E9" s="46">
        <v>7.9</v>
      </c>
      <c r="F9" s="61"/>
      <c r="G9" s="62"/>
      <c r="H9" s="67"/>
      <c r="I9" s="31">
        <v>6.5</v>
      </c>
      <c r="J9" s="56"/>
      <c r="K9" s="60"/>
      <c r="L9" s="65"/>
      <c r="M9" s="46">
        <v>8.3</v>
      </c>
      <c r="N9" s="61"/>
      <c r="O9" s="62"/>
      <c r="P9" s="67"/>
      <c r="Q9" s="31">
        <v>9</v>
      </c>
      <c r="R9" s="56"/>
      <c r="S9" s="60"/>
      <c r="T9" s="65"/>
      <c r="U9" s="46">
        <v>8.6</v>
      </c>
      <c r="V9" s="61"/>
      <c r="W9" s="62"/>
      <c r="X9" s="67"/>
      <c r="Y9" s="31">
        <v>8.5</v>
      </c>
      <c r="Z9" s="56"/>
      <c r="AA9" s="57"/>
    </row>
    <row r="10" spans="1:27" s="9" customFormat="1" ht="15.75" customHeight="1">
      <c r="A10" s="68" t="s">
        <v>67</v>
      </c>
      <c r="B10" s="63"/>
      <c r="C10" s="60">
        <v>4.7</v>
      </c>
      <c r="D10" s="64"/>
      <c r="E10" s="46">
        <v>7.9</v>
      </c>
      <c r="F10" s="61">
        <f>C10-D10+(E10+E11)/2</f>
        <v>12.600000000000001</v>
      </c>
      <c r="G10" s="62"/>
      <c r="H10" s="66"/>
      <c r="I10" s="31"/>
      <c r="J10" s="56">
        <f>G10-H10+(I10+I11)/2</f>
        <v>0</v>
      </c>
      <c r="K10" s="60">
        <v>2.5</v>
      </c>
      <c r="L10" s="64"/>
      <c r="M10" s="46">
        <v>8.5</v>
      </c>
      <c r="N10" s="61">
        <f>K10-L10+(M10+M11)/2</f>
        <v>11</v>
      </c>
      <c r="O10" s="62">
        <v>3.2</v>
      </c>
      <c r="P10" s="66"/>
      <c r="Q10" s="31">
        <v>8.4</v>
      </c>
      <c r="R10" s="56">
        <f>O10-P10+(Q10+Q11)/2</f>
        <v>11.7</v>
      </c>
      <c r="S10" s="60">
        <v>3.2</v>
      </c>
      <c r="T10" s="64"/>
      <c r="U10" s="46">
        <v>8.3</v>
      </c>
      <c r="V10" s="61">
        <f>S10-T10+(U10+U11)/2</f>
        <v>11.5</v>
      </c>
      <c r="W10" s="62">
        <v>3.8</v>
      </c>
      <c r="X10" s="66"/>
      <c r="Y10" s="31">
        <v>8.3</v>
      </c>
      <c r="Z10" s="56">
        <f>W10-X10+(Y10+Y11)/2</f>
        <v>11.95</v>
      </c>
      <c r="AA10" s="57">
        <f>SUM(F10+J10+N10+R10+V10+Z10)</f>
        <v>58.75</v>
      </c>
    </row>
    <row r="11" spans="1:27" s="9" customFormat="1" ht="15.75" customHeight="1">
      <c r="A11" s="68"/>
      <c r="B11" s="63"/>
      <c r="C11" s="60"/>
      <c r="D11" s="65"/>
      <c r="E11" s="46">
        <v>7.9</v>
      </c>
      <c r="F11" s="61"/>
      <c r="G11" s="62"/>
      <c r="H11" s="67"/>
      <c r="I11" s="31"/>
      <c r="J11" s="56"/>
      <c r="K11" s="60"/>
      <c r="L11" s="65"/>
      <c r="M11" s="46">
        <v>8.5</v>
      </c>
      <c r="N11" s="61"/>
      <c r="O11" s="62"/>
      <c r="P11" s="67"/>
      <c r="Q11" s="31">
        <v>8.6</v>
      </c>
      <c r="R11" s="56"/>
      <c r="S11" s="60"/>
      <c r="T11" s="65"/>
      <c r="U11" s="46">
        <v>8.3</v>
      </c>
      <c r="V11" s="61"/>
      <c r="W11" s="62"/>
      <c r="X11" s="67"/>
      <c r="Y11" s="31">
        <v>8</v>
      </c>
      <c r="Z11" s="56"/>
      <c r="AA11" s="57"/>
    </row>
    <row r="12" spans="1:27" s="9" customFormat="1" ht="15.75" customHeight="1">
      <c r="A12" s="68" t="s">
        <v>68</v>
      </c>
      <c r="B12" s="63"/>
      <c r="C12" s="60">
        <v>4.7</v>
      </c>
      <c r="D12" s="64"/>
      <c r="E12" s="46">
        <v>7.3</v>
      </c>
      <c r="F12" s="61">
        <f>C12-D12+(E12+E13)/2</f>
        <v>11.75</v>
      </c>
      <c r="G12" s="62">
        <v>2</v>
      </c>
      <c r="H12" s="66"/>
      <c r="I12" s="31">
        <v>7.3</v>
      </c>
      <c r="J12" s="56">
        <f>G12-H12+(I12+I13)/2</f>
        <v>9.35</v>
      </c>
      <c r="K12" s="60"/>
      <c r="L12" s="64"/>
      <c r="M12" s="46"/>
      <c r="N12" s="61">
        <f>K12-L12+(M12+M13)/2</f>
        <v>0</v>
      </c>
      <c r="O12" s="62">
        <v>2</v>
      </c>
      <c r="P12" s="66"/>
      <c r="Q12" s="31">
        <v>8.7</v>
      </c>
      <c r="R12" s="56">
        <f>O12-P12+(Q12+Q13)/2</f>
        <v>10.7</v>
      </c>
      <c r="S12" s="60"/>
      <c r="T12" s="64"/>
      <c r="U12" s="46"/>
      <c r="V12" s="61">
        <f>S12-T12+(U12+U13)/2</f>
        <v>0</v>
      </c>
      <c r="W12" s="62"/>
      <c r="X12" s="66"/>
      <c r="Y12" s="31"/>
      <c r="Z12" s="56">
        <f>W12-X12+(Y12+Y13)/2</f>
        <v>0</v>
      </c>
      <c r="AA12" s="57">
        <f>SUM(F12+J12+N12+R12+V12+Z12)</f>
        <v>31.8</v>
      </c>
    </row>
    <row r="13" spans="1:27" s="9" customFormat="1" ht="15.75" customHeight="1">
      <c r="A13" s="68"/>
      <c r="B13" s="63"/>
      <c r="C13" s="60"/>
      <c r="D13" s="65"/>
      <c r="E13" s="46">
        <v>6.8</v>
      </c>
      <c r="F13" s="61"/>
      <c r="G13" s="62"/>
      <c r="H13" s="67"/>
      <c r="I13" s="31">
        <v>7.4</v>
      </c>
      <c r="J13" s="56"/>
      <c r="K13" s="60"/>
      <c r="L13" s="65"/>
      <c r="M13" s="46"/>
      <c r="N13" s="61"/>
      <c r="O13" s="62"/>
      <c r="P13" s="67"/>
      <c r="Q13" s="31">
        <v>8.7</v>
      </c>
      <c r="R13" s="56"/>
      <c r="S13" s="60"/>
      <c r="T13" s="65"/>
      <c r="U13" s="46"/>
      <c r="V13" s="61"/>
      <c r="W13" s="62"/>
      <c r="X13" s="67"/>
      <c r="Y13" s="31"/>
      <c r="Z13" s="56"/>
      <c r="AA13" s="57"/>
    </row>
    <row r="14" spans="1:27" s="9" customFormat="1" ht="15.75" customHeight="1">
      <c r="A14" s="68" t="s">
        <v>69</v>
      </c>
      <c r="B14" s="63"/>
      <c r="C14" s="60">
        <v>5.3</v>
      </c>
      <c r="D14" s="64"/>
      <c r="E14" s="46">
        <v>7.8</v>
      </c>
      <c r="F14" s="61">
        <f>C14-D14+(E14+E15)/2</f>
        <v>13.3</v>
      </c>
      <c r="G14" s="62">
        <v>2.2</v>
      </c>
      <c r="H14" s="66"/>
      <c r="I14" s="31">
        <v>8</v>
      </c>
      <c r="J14" s="56">
        <f>G14-H14+(I14+I15)/2</f>
        <v>9.95</v>
      </c>
      <c r="K14" s="60">
        <v>2.4</v>
      </c>
      <c r="L14" s="64"/>
      <c r="M14" s="46">
        <v>7.2</v>
      </c>
      <c r="N14" s="61">
        <f>K14-L14+(M14+M15)/2</f>
        <v>9.75</v>
      </c>
      <c r="O14" s="62">
        <v>2.6</v>
      </c>
      <c r="P14" s="66"/>
      <c r="Q14" s="31">
        <v>8.8</v>
      </c>
      <c r="R14" s="56">
        <f>O14-P14+(Q14+Q15)/2</f>
        <v>11.450000000000001</v>
      </c>
      <c r="S14" s="60">
        <v>3.2</v>
      </c>
      <c r="T14" s="64"/>
      <c r="U14" s="46">
        <v>8.5</v>
      </c>
      <c r="V14" s="61">
        <f>S14-T14+(U14+U15)/2</f>
        <v>11.95</v>
      </c>
      <c r="W14" s="62">
        <v>2</v>
      </c>
      <c r="X14" s="66"/>
      <c r="Y14" s="31">
        <v>7.2</v>
      </c>
      <c r="Z14" s="56">
        <f>W14-X14+(Y14+Y15)/2</f>
        <v>9.3</v>
      </c>
      <c r="AA14" s="57">
        <f>SUM(F14+J14+N14+R14+V14+Z14)</f>
        <v>65.7</v>
      </c>
    </row>
    <row r="15" spans="1:27" s="9" customFormat="1" ht="15.75" customHeight="1">
      <c r="A15" s="68"/>
      <c r="B15" s="63"/>
      <c r="C15" s="60"/>
      <c r="D15" s="65"/>
      <c r="E15" s="46">
        <v>8.2</v>
      </c>
      <c r="F15" s="61"/>
      <c r="G15" s="62"/>
      <c r="H15" s="67"/>
      <c r="I15" s="31">
        <v>7.5</v>
      </c>
      <c r="J15" s="56"/>
      <c r="K15" s="60"/>
      <c r="L15" s="65"/>
      <c r="M15" s="46">
        <v>7.5</v>
      </c>
      <c r="N15" s="61"/>
      <c r="O15" s="62"/>
      <c r="P15" s="67"/>
      <c r="Q15" s="31">
        <v>8.9</v>
      </c>
      <c r="R15" s="56"/>
      <c r="S15" s="60"/>
      <c r="T15" s="65"/>
      <c r="U15" s="46">
        <v>9</v>
      </c>
      <c r="V15" s="61"/>
      <c r="W15" s="62"/>
      <c r="X15" s="67"/>
      <c r="Y15" s="31">
        <v>7.4</v>
      </c>
      <c r="Z15" s="56"/>
      <c r="AA15" s="57"/>
    </row>
    <row r="16" spans="1:27" s="9" customFormat="1" ht="15.75" customHeight="1">
      <c r="A16" s="69" t="s">
        <v>70</v>
      </c>
      <c r="B16" s="63"/>
      <c r="C16" s="60"/>
      <c r="D16" s="64"/>
      <c r="E16" s="46"/>
      <c r="F16" s="61">
        <f>C16-D16+(E16+E17)/2</f>
        <v>0</v>
      </c>
      <c r="G16" s="62"/>
      <c r="H16" s="66"/>
      <c r="I16" s="31"/>
      <c r="J16" s="56">
        <f>G16-H16+(I16+I17)/2</f>
        <v>0</v>
      </c>
      <c r="K16" s="60"/>
      <c r="L16" s="64"/>
      <c r="M16" s="46"/>
      <c r="N16" s="61">
        <f>K16-L16+(M16+M17)/2</f>
        <v>0</v>
      </c>
      <c r="O16" s="62"/>
      <c r="P16" s="66"/>
      <c r="Q16" s="31"/>
      <c r="R16" s="56">
        <f>O16-P16+(Q16+Q17)/2</f>
        <v>0</v>
      </c>
      <c r="S16" s="60"/>
      <c r="T16" s="64"/>
      <c r="U16" s="46"/>
      <c r="V16" s="61">
        <f>S16-T16+(U16+U17)/2</f>
        <v>0</v>
      </c>
      <c r="W16" s="62"/>
      <c r="X16" s="66"/>
      <c r="Y16" s="31"/>
      <c r="Z16" s="56">
        <f>W16-X16+(Y16+Y17)/2</f>
        <v>0</v>
      </c>
      <c r="AA16" s="57">
        <f>SUM(F16+J16+N16+R16+V16+Z16)</f>
        <v>0</v>
      </c>
    </row>
    <row r="17" spans="1:27" ht="15.75" customHeight="1">
      <c r="A17" s="70"/>
      <c r="B17" s="63"/>
      <c r="C17" s="60"/>
      <c r="D17" s="65"/>
      <c r="E17" s="46"/>
      <c r="F17" s="61"/>
      <c r="G17" s="62"/>
      <c r="H17" s="67"/>
      <c r="I17" s="31"/>
      <c r="J17" s="56"/>
      <c r="K17" s="60"/>
      <c r="L17" s="65"/>
      <c r="M17" s="46"/>
      <c r="N17" s="61"/>
      <c r="O17" s="62"/>
      <c r="P17" s="67"/>
      <c r="Q17" s="31"/>
      <c r="R17" s="56"/>
      <c r="S17" s="60"/>
      <c r="T17" s="65"/>
      <c r="U17" s="46"/>
      <c r="V17" s="61"/>
      <c r="W17" s="62"/>
      <c r="X17" s="67"/>
      <c r="Y17" s="31"/>
      <c r="Z17" s="56"/>
      <c r="AA17" s="57"/>
    </row>
    <row r="18" spans="1:27" ht="15.75" customHeight="1">
      <c r="A18" s="68" t="s">
        <v>71</v>
      </c>
      <c r="B18" s="63"/>
      <c r="C18" s="60"/>
      <c r="D18" s="64"/>
      <c r="E18" s="46"/>
      <c r="F18" s="61">
        <f>C18-D18+(E18+E19)/2</f>
        <v>0</v>
      </c>
      <c r="G18" s="62">
        <v>2.2</v>
      </c>
      <c r="H18" s="66"/>
      <c r="I18" s="31">
        <v>7</v>
      </c>
      <c r="J18" s="56">
        <f>G18-H18+(I18+I19)/2</f>
        <v>9.25</v>
      </c>
      <c r="K18" s="60">
        <v>2.6</v>
      </c>
      <c r="L18" s="64"/>
      <c r="M18" s="46">
        <v>9</v>
      </c>
      <c r="N18" s="61">
        <f>K18-L18+(M18+M19)/2</f>
        <v>11.35</v>
      </c>
      <c r="O18" s="62"/>
      <c r="P18" s="66"/>
      <c r="Q18" s="31"/>
      <c r="R18" s="56">
        <f>O18-P18+(Q18+Q19)/2</f>
        <v>0</v>
      </c>
      <c r="S18" s="60">
        <v>3.6</v>
      </c>
      <c r="T18" s="64"/>
      <c r="U18" s="46">
        <v>9.1</v>
      </c>
      <c r="V18" s="61">
        <f>S18-T18+(U18+U19)/2</f>
        <v>12.65</v>
      </c>
      <c r="W18" s="62">
        <v>2.9</v>
      </c>
      <c r="X18" s="66"/>
      <c r="Y18" s="31">
        <v>7.6</v>
      </c>
      <c r="Z18" s="56">
        <f>W18-X18+(Y18+Y19)/2</f>
        <v>10.45</v>
      </c>
      <c r="AA18" s="57">
        <f>SUM(F18+J18+N18+R18+V18+Z18)</f>
        <v>43.7</v>
      </c>
    </row>
    <row r="19" spans="1:27" ht="15.75" customHeight="1">
      <c r="A19" s="68"/>
      <c r="B19" s="63"/>
      <c r="C19" s="60"/>
      <c r="D19" s="65"/>
      <c r="E19" s="46"/>
      <c r="F19" s="61"/>
      <c r="G19" s="62"/>
      <c r="H19" s="67"/>
      <c r="I19" s="31">
        <v>7.1</v>
      </c>
      <c r="J19" s="56"/>
      <c r="K19" s="60"/>
      <c r="L19" s="65"/>
      <c r="M19" s="46">
        <v>8.5</v>
      </c>
      <c r="N19" s="61"/>
      <c r="O19" s="62"/>
      <c r="P19" s="67"/>
      <c r="Q19" s="31"/>
      <c r="R19" s="56"/>
      <c r="S19" s="60"/>
      <c r="T19" s="65"/>
      <c r="U19" s="46">
        <v>9</v>
      </c>
      <c r="V19" s="61"/>
      <c r="W19" s="62"/>
      <c r="X19" s="67"/>
      <c r="Y19" s="31">
        <v>7.5</v>
      </c>
      <c r="Z19" s="56"/>
      <c r="AA19" s="57"/>
    </row>
    <row r="20" spans="1:27" ht="15.75" customHeight="1">
      <c r="A20" s="68" t="s">
        <v>72</v>
      </c>
      <c r="B20" s="63"/>
      <c r="C20" s="60">
        <v>4.7</v>
      </c>
      <c r="D20" s="64"/>
      <c r="E20" s="46">
        <v>7.4</v>
      </c>
      <c r="F20" s="61">
        <f>C20-D20+(E20+E21)/2</f>
        <v>12.350000000000001</v>
      </c>
      <c r="G20" s="62">
        <v>1.8</v>
      </c>
      <c r="H20" s="66">
        <v>1</v>
      </c>
      <c r="I20" s="31">
        <v>5.7</v>
      </c>
      <c r="J20" s="56">
        <f>G20-H20+(I20+I21)/2</f>
        <v>6.5</v>
      </c>
      <c r="K20" s="60">
        <v>2</v>
      </c>
      <c r="L20" s="64"/>
      <c r="M20" s="46">
        <v>6.8</v>
      </c>
      <c r="N20" s="61">
        <f>K20-L20+(M20+M21)/2</f>
        <v>8.8</v>
      </c>
      <c r="O20" s="62">
        <v>2</v>
      </c>
      <c r="P20" s="66"/>
      <c r="Q20" s="31">
        <v>9.1</v>
      </c>
      <c r="R20" s="56">
        <f>O20-P20+(Q20+Q21)/2</f>
        <v>11.1</v>
      </c>
      <c r="S20" s="60">
        <v>3.2</v>
      </c>
      <c r="T20" s="64"/>
      <c r="U20" s="46">
        <v>6.9</v>
      </c>
      <c r="V20" s="61">
        <f>S20-T20+(U20+U21)/2</f>
        <v>10.15</v>
      </c>
      <c r="W20" s="62"/>
      <c r="X20" s="66"/>
      <c r="Y20" s="31"/>
      <c r="Z20" s="56">
        <f>W20-X20+(Y20+Y21)/2</f>
        <v>0</v>
      </c>
      <c r="AA20" s="57">
        <f>SUM(F20+J20+N20+R20+V20+Z20)</f>
        <v>48.9</v>
      </c>
    </row>
    <row r="21" spans="1:27" ht="15.75" customHeight="1">
      <c r="A21" s="68"/>
      <c r="B21" s="63"/>
      <c r="C21" s="60"/>
      <c r="D21" s="65"/>
      <c r="E21" s="46">
        <v>7.9</v>
      </c>
      <c r="F21" s="61"/>
      <c r="G21" s="62"/>
      <c r="H21" s="67"/>
      <c r="I21" s="31">
        <v>5.7</v>
      </c>
      <c r="J21" s="56"/>
      <c r="K21" s="60"/>
      <c r="L21" s="65"/>
      <c r="M21" s="46">
        <v>6.8</v>
      </c>
      <c r="N21" s="61"/>
      <c r="O21" s="62"/>
      <c r="P21" s="67"/>
      <c r="Q21" s="31">
        <v>9.1</v>
      </c>
      <c r="R21" s="56"/>
      <c r="S21" s="60"/>
      <c r="T21" s="65"/>
      <c r="U21" s="46">
        <v>7</v>
      </c>
      <c r="V21" s="61"/>
      <c r="W21" s="62"/>
      <c r="X21" s="67"/>
      <c r="Y21" s="31"/>
      <c r="Z21" s="56"/>
      <c r="AA21" s="57"/>
    </row>
    <row r="22" spans="1:27" ht="15.75" customHeight="1">
      <c r="A22" s="68"/>
      <c r="B22" s="63"/>
      <c r="C22" s="60"/>
      <c r="D22" s="64"/>
      <c r="E22" s="46"/>
      <c r="F22" s="61">
        <f>C22-D22+(E22+E23)/2</f>
        <v>0</v>
      </c>
      <c r="G22" s="62"/>
      <c r="H22" s="66"/>
      <c r="I22" s="31"/>
      <c r="J22" s="56">
        <f>G22-H22+(I22+I23)/2</f>
        <v>0</v>
      </c>
      <c r="K22" s="60"/>
      <c r="L22" s="64"/>
      <c r="M22" s="46"/>
      <c r="N22" s="61">
        <f>K22-L22+(M22+M23)/2</f>
        <v>0</v>
      </c>
      <c r="O22" s="62"/>
      <c r="P22" s="66"/>
      <c r="Q22" s="31"/>
      <c r="R22" s="56">
        <f>O22-P22+(Q22+Q23)/2</f>
        <v>0</v>
      </c>
      <c r="S22" s="60"/>
      <c r="T22" s="64"/>
      <c r="U22" s="46"/>
      <c r="V22" s="61">
        <f>S22-T22+(U22+U23)/2</f>
        <v>0</v>
      </c>
      <c r="W22" s="62"/>
      <c r="X22" s="66"/>
      <c r="Y22" s="31"/>
      <c r="Z22" s="56">
        <f>W22-X22+(Y22+Y23)/2</f>
        <v>0</v>
      </c>
      <c r="AA22" s="57">
        <f>SUM(F22+J22+N22+R22+V22+Z22)</f>
        <v>0</v>
      </c>
    </row>
    <row r="23" spans="1:27" ht="15.75" customHeight="1">
      <c r="A23" s="68"/>
      <c r="B23" s="63"/>
      <c r="C23" s="60"/>
      <c r="D23" s="65"/>
      <c r="E23" s="46"/>
      <c r="F23" s="61"/>
      <c r="G23" s="62"/>
      <c r="H23" s="67"/>
      <c r="I23" s="31"/>
      <c r="J23" s="56"/>
      <c r="K23" s="60"/>
      <c r="L23" s="65"/>
      <c r="M23" s="46"/>
      <c r="N23" s="61"/>
      <c r="O23" s="62"/>
      <c r="P23" s="67"/>
      <c r="Q23" s="31"/>
      <c r="R23" s="56"/>
      <c r="S23" s="60"/>
      <c r="T23" s="65"/>
      <c r="U23" s="46"/>
      <c r="V23" s="61"/>
      <c r="W23" s="62"/>
      <c r="X23" s="67"/>
      <c r="Y23" s="31"/>
      <c r="Z23" s="56"/>
      <c r="AA23" s="57"/>
    </row>
    <row r="24" spans="1:27" ht="15.75" customHeight="1">
      <c r="A24" s="68"/>
      <c r="B24" s="63"/>
      <c r="C24" s="60"/>
      <c r="D24" s="64"/>
      <c r="E24" s="46"/>
      <c r="F24" s="61">
        <f>C24-D24+(E24+E25)/2</f>
        <v>0</v>
      </c>
      <c r="G24" s="62"/>
      <c r="H24" s="66"/>
      <c r="I24" s="31"/>
      <c r="J24" s="56">
        <f>G24-H24+(I24+I25)/2</f>
        <v>0</v>
      </c>
      <c r="K24" s="60"/>
      <c r="L24" s="64"/>
      <c r="M24" s="46"/>
      <c r="N24" s="61">
        <f>K24-L24+(M24+M25)/2</f>
        <v>0</v>
      </c>
      <c r="O24" s="62"/>
      <c r="P24" s="66"/>
      <c r="Q24" s="31"/>
      <c r="R24" s="56">
        <f>O24-P24+(Q24+Q25)/2</f>
        <v>0</v>
      </c>
      <c r="S24" s="60"/>
      <c r="T24" s="64"/>
      <c r="U24" s="46"/>
      <c r="V24" s="61">
        <f>S24-T24+(U24+U25)/2</f>
        <v>0</v>
      </c>
      <c r="W24" s="62"/>
      <c r="X24" s="66"/>
      <c r="Y24" s="31"/>
      <c r="Z24" s="56">
        <f>W24-X24+(Y24+Y25)/2</f>
        <v>0</v>
      </c>
      <c r="AA24" s="57">
        <f>SUM(F24+J24+N24+R24+V24+Z24)</f>
        <v>0</v>
      </c>
    </row>
    <row r="25" spans="1:27" ht="15.75" customHeight="1">
      <c r="A25" s="68"/>
      <c r="B25" s="63"/>
      <c r="C25" s="60"/>
      <c r="D25" s="65"/>
      <c r="E25" s="46"/>
      <c r="F25" s="61"/>
      <c r="G25" s="62"/>
      <c r="H25" s="67"/>
      <c r="I25" s="31"/>
      <c r="J25" s="56"/>
      <c r="K25" s="60"/>
      <c r="L25" s="65"/>
      <c r="M25" s="46"/>
      <c r="N25" s="61"/>
      <c r="O25" s="62"/>
      <c r="P25" s="67"/>
      <c r="Q25" s="31"/>
      <c r="R25" s="56"/>
      <c r="S25" s="60"/>
      <c r="T25" s="65"/>
      <c r="U25" s="46"/>
      <c r="V25" s="61"/>
      <c r="W25" s="62"/>
      <c r="X25" s="67"/>
      <c r="Y25" s="31"/>
      <c r="Z25" s="56"/>
      <c r="AA25" s="57"/>
    </row>
    <row r="26" spans="1:27" ht="15.75" customHeight="1">
      <c r="A26" s="58"/>
      <c r="B26" s="63"/>
      <c r="C26" s="60"/>
      <c r="D26" s="64"/>
      <c r="E26" s="46"/>
      <c r="F26" s="61">
        <f>C26-D26+(E26+E27)/2</f>
        <v>0</v>
      </c>
      <c r="G26" s="62"/>
      <c r="H26" s="66"/>
      <c r="I26" s="31"/>
      <c r="J26" s="56">
        <f>G26-H26+(I26+I27)/2</f>
        <v>0</v>
      </c>
      <c r="K26" s="60"/>
      <c r="L26" s="64"/>
      <c r="M26" s="46"/>
      <c r="N26" s="61">
        <f>K26-L26+(M26+M27)/2</f>
        <v>0</v>
      </c>
      <c r="O26" s="62"/>
      <c r="P26" s="66"/>
      <c r="Q26" s="31"/>
      <c r="R26" s="56">
        <f>O26-P26+(Q26+Q27)/2</f>
        <v>0</v>
      </c>
      <c r="S26" s="60"/>
      <c r="T26" s="64"/>
      <c r="U26" s="46"/>
      <c r="V26" s="61">
        <f>S26-T26+(U26+U27)/2</f>
        <v>0</v>
      </c>
      <c r="W26" s="62"/>
      <c r="X26" s="66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59"/>
      <c r="B27" s="63"/>
      <c r="C27" s="60"/>
      <c r="D27" s="65"/>
      <c r="E27" s="46"/>
      <c r="F27" s="61"/>
      <c r="G27" s="62"/>
      <c r="H27" s="67"/>
      <c r="I27" s="31"/>
      <c r="J27" s="56"/>
      <c r="K27" s="60"/>
      <c r="L27" s="65"/>
      <c r="M27" s="46"/>
      <c r="N27" s="61"/>
      <c r="O27" s="62"/>
      <c r="P27" s="67"/>
      <c r="Q27" s="31"/>
      <c r="R27" s="56"/>
      <c r="S27" s="60"/>
      <c r="T27" s="65"/>
      <c r="U27" s="46"/>
      <c r="V27" s="61"/>
      <c r="W27" s="62"/>
      <c r="X27" s="67"/>
      <c r="Y27" s="31"/>
      <c r="Z27" s="56"/>
      <c r="AA27" s="57"/>
    </row>
    <row r="28" spans="1:27" ht="21.75" customHeight="1">
      <c r="A28" s="7"/>
      <c r="B28" s="22"/>
      <c r="C28" s="47"/>
      <c r="D28" s="47"/>
      <c r="E28" s="47"/>
      <c r="F28" s="48">
        <f>SUM(LARGE(F8:F27,1),LARGE(F8:F27,2),LARGE(F8:F27,3))</f>
        <v>38.25</v>
      </c>
      <c r="G28" s="17"/>
      <c r="H28" s="17"/>
      <c r="I28" s="17"/>
      <c r="J28" s="23">
        <f>SUM(LARGE(J8:J27,1),LARGE(J8:J27,2),LARGE(J8:J27,3))</f>
        <v>28.549999999999997</v>
      </c>
      <c r="K28" s="47"/>
      <c r="L28" s="47"/>
      <c r="M28" s="47"/>
      <c r="N28" s="48">
        <f>SUM(LARGE(N8:N27,1),LARGE(N8:N27,2),LARGE(N8:N27,3))</f>
        <v>33.25</v>
      </c>
      <c r="O28" s="17"/>
      <c r="P28" s="17"/>
      <c r="Q28" s="17"/>
      <c r="R28" s="23">
        <f>SUM(LARGE(R8:R27,1),LARGE(R8:R27,2),LARGE(R8:R27,3))</f>
        <v>34.25</v>
      </c>
      <c r="S28" s="47"/>
      <c r="T28" s="47"/>
      <c r="U28" s="47"/>
      <c r="V28" s="48">
        <f>SUM(LARGE(V8:V27,1),LARGE(V8:V27,2),LARGE(V8:V27,3))</f>
        <v>36.1</v>
      </c>
      <c r="W28" s="17"/>
      <c r="X28" s="17"/>
      <c r="Y28" s="17"/>
      <c r="Z28" s="23">
        <f>SUM(LARGE(Z8:Z27,1),LARGE(Z8:Z27,2),LARGE(Z8:Z27,3))</f>
        <v>31.7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38.25</v>
      </c>
      <c r="K29" s="19"/>
      <c r="L29" s="19"/>
      <c r="M29" s="19"/>
      <c r="N29" s="17">
        <f>J30</f>
        <v>66.8</v>
      </c>
      <c r="O29" s="19"/>
      <c r="P29" s="19"/>
      <c r="Q29" s="19"/>
      <c r="R29" s="17">
        <f>N30</f>
        <v>100.05</v>
      </c>
      <c r="S29" s="19"/>
      <c r="T29" s="19"/>
      <c r="U29" s="19"/>
      <c r="V29" s="17">
        <f>R30</f>
        <v>134.3</v>
      </c>
      <c r="W29" s="19"/>
      <c r="X29" s="19"/>
      <c r="Y29" s="19"/>
      <c r="Z29" s="17">
        <f>V30</f>
        <v>170.4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66.8</v>
      </c>
      <c r="K30" s="19"/>
      <c r="L30" s="19"/>
      <c r="M30" s="19"/>
      <c r="N30" s="17">
        <f>SUM(N28+N29)</f>
        <v>100.05</v>
      </c>
      <c r="O30" s="19"/>
      <c r="P30" s="19"/>
      <c r="Q30" s="19"/>
      <c r="R30" s="17">
        <f>SUM(R28+R29)</f>
        <v>134.3</v>
      </c>
      <c r="S30" s="19"/>
      <c r="T30" s="19"/>
      <c r="U30" s="19"/>
      <c r="V30" s="17">
        <f>SUM(V28+V29)</f>
        <v>170.4</v>
      </c>
      <c r="W30" s="19"/>
      <c r="X30" s="19"/>
      <c r="Y30" s="19"/>
      <c r="Z30" s="17">
        <f>SUM(Z28+Z29)</f>
        <v>202.1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</sheetData>
  <sheetProtection/>
  <mergeCells count="220">
    <mergeCell ref="S18:S19"/>
    <mergeCell ref="P24:P25"/>
    <mergeCell ref="X20:X21"/>
    <mergeCell ref="T20:T21"/>
    <mergeCell ref="T26:T27"/>
    <mergeCell ref="P18:P19"/>
    <mergeCell ref="X26:X27"/>
    <mergeCell ref="V18:V19"/>
    <mergeCell ref="W18:W19"/>
    <mergeCell ref="X24:X25"/>
    <mergeCell ref="P26:P27"/>
    <mergeCell ref="P20:P21"/>
    <mergeCell ref="T18:T19"/>
    <mergeCell ref="V12:V13"/>
    <mergeCell ref="X10:X11"/>
    <mergeCell ref="X12:X13"/>
    <mergeCell ref="X14:X15"/>
    <mergeCell ref="W12:W13"/>
    <mergeCell ref="W14:W15"/>
    <mergeCell ref="V14:V15"/>
    <mergeCell ref="X16:X17"/>
    <mergeCell ref="X18:X19"/>
    <mergeCell ref="R18:R19"/>
    <mergeCell ref="L8:L9"/>
    <mergeCell ref="L10:L11"/>
    <mergeCell ref="L12:L13"/>
    <mergeCell ref="L14:L15"/>
    <mergeCell ref="N10:N11"/>
    <mergeCell ref="S8:S9"/>
    <mergeCell ref="V8:V9"/>
    <mergeCell ref="L22:L23"/>
    <mergeCell ref="L24:L25"/>
    <mergeCell ref="R12:R13"/>
    <mergeCell ref="R14:R15"/>
    <mergeCell ref="N14:N15"/>
    <mergeCell ref="N16:N17"/>
    <mergeCell ref="O18:O19"/>
    <mergeCell ref="P22:P23"/>
    <mergeCell ref="O12:O13"/>
    <mergeCell ref="P14:P15"/>
    <mergeCell ref="T24:T25"/>
    <mergeCell ref="T22:T23"/>
    <mergeCell ref="P8:P9"/>
    <mergeCell ref="P10:P11"/>
    <mergeCell ref="P12:P13"/>
    <mergeCell ref="S12:S13"/>
    <mergeCell ref="S14:S15"/>
    <mergeCell ref="T8:T9"/>
    <mergeCell ref="T10:T11"/>
    <mergeCell ref="R24:R25"/>
    <mergeCell ref="D22:D23"/>
    <mergeCell ref="D24:D25"/>
    <mergeCell ref="H14:H15"/>
    <mergeCell ref="H16:H17"/>
    <mergeCell ref="H18:H19"/>
    <mergeCell ref="H20:H21"/>
    <mergeCell ref="H22:H23"/>
    <mergeCell ref="H24:H25"/>
    <mergeCell ref="G24:G25"/>
    <mergeCell ref="D14:D15"/>
    <mergeCell ref="R1:V1"/>
    <mergeCell ref="S3:AA3"/>
    <mergeCell ref="C3:K3"/>
    <mergeCell ref="AA22:AA23"/>
    <mergeCell ref="AA10:AA11"/>
    <mergeCell ref="AA12:AA13"/>
    <mergeCell ref="AA14:AA15"/>
    <mergeCell ref="AA16:AA17"/>
    <mergeCell ref="AA18:AA19"/>
    <mergeCell ref="F22:F23"/>
    <mergeCell ref="AA20:AA21"/>
    <mergeCell ref="Z16:Z17"/>
    <mergeCell ref="Z18:Z19"/>
    <mergeCell ref="R22:R23"/>
    <mergeCell ref="S22:S23"/>
    <mergeCell ref="W22:W23"/>
    <mergeCell ref="W20:W21"/>
    <mergeCell ref="R20:R21"/>
    <mergeCell ref="S20:S21"/>
    <mergeCell ref="V20:V21"/>
    <mergeCell ref="AA24:AA25"/>
    <mergeCell ref="K6:N6"/>
    <mergeCell ref="O6:R6"/>
    <mergeCell ref="S6:V6"/>
    <mergeCell ref="W6:Z6"/>
    <mergeCell ref="AA8:AA9"/>
    <mergeCell ref="N8:N9"/>
    <mergeCell ref="O8:O9"/>
    <mergeCell ref="R8:R9"/>
    <mergeCell ref="K22:K23"/>
    <mergeCell ref="A8:A9"/>
    <mergeCell ref="B8:B9"/>
    <mergeCell ref="C8:C9"/>
    <mergeCell ref="O22:O23"/>
    <mergeCell ref="G22:G23"/>
    <mergeCell ref="J22:J23"/>
    <mergeCell ref="N22:N23"/>
    <mergeCell ref="A22:A23"/>
    <mergeCell ref="B22:B23"/>
    <mergeCell ref="C22:C23"/>
    <mergeCell ref="G8:G9"/>
    <mergeCell ref="J8:J9"/>
    <mergeCell ref="K8:K9"/>
    <mergeCell ref="C6:F6"/>
    <mergeCell ref="G6:J6"/>
    <mergeCell ref="F8:F9"/>
    <mergeCell ref="D8:D9"/>
    <mergeCell ref="H8:H9"/>
    <mergeCell ref="W8:W9"/>
    <mergeCell ref="Z8:Z9"/>
    <mergeCell ref="O10:O11"/>
    <mergeCell ref="R10:R11"/>
    <mergeCell ref="S10:S11"/>
    <mergeCell ref="V10:V11"/>
    <mergeCell ref="W10:W11"/>
    <mergeCell ref="Z10:Z11"/>
    <mergeCell ref="X8:X9"/>
    <mergeCell ref="H10:H11"/>
    <mergeCell ref="G10:G11"/>
    <mergeCell ref="A10:A11"/>
    <mergeCell ref="B10:B11"/>
    <mergeCell ref="C10:C11"/>
    <mergeCell ref="F10:F11"/>
    <mergeCell ref="D10:D11"/>
    <mergeCell ref="J10:J11"/>
    <mergeCell ref="K10:K11"/>
    <mergeCell ref="O14:O15"/>
    <mergeCell ref="J12:J13"/>
    <mergeCell ref="K12:K13"/>
    <mergeCell ref="N12:N13"/>
    <mergeCell ref="W16:W17"/>
    <mergeCell ref="A12:A13"/>
    <mergeCell ref="B12:B13"/>
    <mergeCell ref="C12:C13"/>
    <mergeCell ref="F12:F13"/>
    <mergeCell ref="D12:D13"/>
    <mergeCell ref="G12:G13"/>
    <mergeCell ref="H12:H13"/>
    <mergeCell ref="P16:P17"/>
    <mergeCell ref="T12:T13"/>
    <mergeCell ref="Z12:Z13"/>
    <mergeCell ref="A14:A15"/>
    <mergeCell ref="B14:B15"/>
    <mergeCell ref="C14:C15"/>
    <mergeCell ref="F14:F15"/>
    <mergeCell ref="G14:G15"/>
    <mergeCell ref="J14:J15"/>
    <mergeCell ref="K14:K15"/>
    <mergeCell ref="T14:T15"/>
    <mergeCell ref="G16:G17"/>
    <mergeCell ref="J16:J17"/>
    <mergeCell ref="S16:S17"/>
    <mergeCell ref="V16:V17"/>
    <mergeCell ref="R16:R17"/>
    <mergeCell ref="D16:D17"/>
    <mergeCell ref="T16:T17"/>
    <mergeCell ref="K16:K17"/>
    <mergeCell ref="L16:L17"/>
    <mergeCell ref="O16:O17"/>
    <mergeCell ref="A18:A19"/>
    <mergeCell ref="B18:B19"/>
    <mergeCell ref="C18:C19"/>
    <mergeCell ref="F18:F19"/>
    <mergeCell ref="D18:D19"/>
    <mergeCell ref="Z14:Z15"/>
    <mergeCell ref="A16:A17"/>
    <mergeCell ref="B16:B17"/>
    <mergeCell ref="C16:C17"/>
    <mergeCell ref="F16:F17"/>
    <mergeCell ref="J18:J19"/>
    <mergeCell ref="K18:K19"/>
    <mergeCell ref="N18:N19"/>
    <mergeCell ref="G20:G21"/>
    <mergeCell ref="J20:J21"/>
    <mergeCell ref="K20:K21"/>
    <mergeCell ref="G18:G19"/>
    <mergeCell ref="L18:L19"/>
    <mergeCell ref="O20:O21"/>
    <mergeCell ref="N20:N21"/>
    <mergeCell ref="L20:L21"/>
    <mergeCell ref="A20:A21"/>
    <mergeCell ref="B20:B21"/>
    <mergeCell ref="C20:C21"/>
    <mergeCell ref="F20:F21"/>
    <mergeCell ref="D20:D21"/>
    <mergeCell ref="Z24:Z25"/>
    <mergeCell ref="V22:V23"/>
    <mergeCell ref="Z20:Z21"/>
    <mergeCell ref="Z22:Z23"/>
    <mergeCell ref="X22:X23"/>
    <mergeCell ref="W24:W25"/>
    <mergeCell ref="V24:V25"/>
    <mergeCell ref="J24:J25"/>
    <mergeCell ref="K24:K25"/>
    <mergeCell ref="N24:N25"/>
    <mergeCell ref="O24:O25"/>
    <mergeCell ref="A24:A25"/>
    <mergeCell ref="B24:B25"/>
    <mergeCell ref="C24:C25"/>
    <mergeCell ref="F24:F25"/>
    <mergeCell ref="S24:S25"/>
    <mergeCell ref="O26:O27"/>
    <mergeCell ref="B26:B27"/>
    <mergeCell ref="C26:C27"/>
    <mergeCell ref="F26:F27"/>
    <mergeCell ref="G26:G27"/>
    <mergeCell ref="D26:D27"/>
    <mergeCell ref="L26:L27"/>
    <mergeCell ref="H26:H27"/>
    <mergeCell ref="N26:N27"/>
    <mergeCell ref="C4:V5"/>
    <mergeCell ref="Z26:Z27"/>
    <mergeCell ref="AA26:AA27"/>
    <mergeCell ref="A26:A27"/>
    <mergeCell ref="R26:R27"/>
    <mergeCell ref="S26:S27"/>
    <mergeCell ref="V26:V27"/>
    <mergeCell ref="W26:W27"/>
    <mergeCell ref="J26:J27"/>
    <mergeCell ref="K26:K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C35"/>
  <sheetViews>
    <sheetView view="pageBreakPreview" zoomScale="75" zoomScaleNormal="80" zoomScaleSheetLayoutView="75" zoomScalePageLayoutView="0" workbookViewId="0" topLeftCell="A1">
      <selection activeCell="R30" sqref="R30"/>
    </sheetView>
  </sheetViews>
  <sheetFormatPr defaultColWidth="11.421875" defaultRowHeight="12.75"/>
  <cols>
    <col min="1" max="1" width="13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851562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7.851562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8.0039062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Vinnhorst!R1:V1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Vinnhorst!C3:K3</f>
        <v>Verbandsliga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85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71" t="s">
        <v>6</v>
      </c>
      <c r="D6" s="71"/>
      <c r="E6" s="71"/>
      <c r="F6" s="71"/>
      <c r="G6" s="72" t="s">
        <v>7</v>
      </c>
      <c r="H6" s="72"/>
      <c r="I6" s="72"/>
      <c r="J6" s="72"/>
      <c r="K6" s="71" t="s">
        <v>8</v>
      </c>
      <c r="L6" s="71"/>
      <c r="M6" s="71"/>
      <c r="N6" s="71"/>
      <c r="O6" s="72" t="s">
        <v>9</v>
      </c>
      <c r="P6" s="72"/>
      <c r="Q6" s="72"/>
      <c r="R6" s="72"/>
      <c r="S6" s="71" t="s">
        <v>10</v>
      </c>
      <c r="T6" s="71"/>
      <c r="U6" s="71"/>
      <c r="V6" s="71"/>
      <c r="W6" s="72" t="s">
        <v>11</v>
      </c>
      <c r="X6" s="72"/>
      <c r="Y6" s="72"/>
      <c r="Z6" s="72"/>
      <c r="AA6" s="50" t="s">
        <v>12</v>
      </c>
    </row>
    <row r="7" spans="1:27" s="16" customFormat="1" ht="25.5">
      <c r="A7" s="14"/>
      <c r="B7" s="14"/>
      <c r="C7" s="44" t="s">
        <v>48</v>
      </c>
      <c r="D7" s="44" t="s">
        <v>39</v>
      </c>
      <c r="E7" s="44" t="s">
        <v>49</v>
      </c>
      <c r="F7" s="45" t="s">
        <v>13</v>
      </c>
      <c r="G7" s="15" t="s">
        <v>48</v>
      </c>
      <c r="H7" s="43" t="s">
        <v>39</v>
      </c>
      <c r="I7" s="43" t="s">
        <v>49</v>
      </c>
      <c r="J7" s="15" t="s">
        <v>13</v>
      </c>
      <c r="K7" s="44" t="s">
        <v>48</v>
      </c>
      <c r="L7" s="44" t="s">
        <v>39</v>
      </c>
      <c r="M7" s="44" t="s">
        <v>49</v>
      </c>
      <c r="N7" s="45" t="s">
        <v>13</v>
      </c>
      <c r="O7" s="15" t="s">
        <v>48</v>
      </c>
      <c r="P7" s="43" t="s">
        <v>39</v>
      </c>
      <c r="Q7" s="43" t="s">
        <v>49</v>
      </c>
      <c r="R7" s="15" t="s">
        <v>13</v>
      </c>
      <c r="S7" s="44" t="s">
        <v>48</v>
      </c>
      <c r="T7" s="44" t="s">
        <v>39</v>
      </c>
      <c r="U7" s="44" t="s">
        <v>49</v>
      </c>
      <c r="V7" s="45" t="s">
        <v>13</v>
      </c>
      <c r="W7" s="15" t="s">
        <v>48</v>
      </c>
      <c r="X7" s="43" t="s">
        <v>39</v>
      </c>
      <c r="Y7" s="43" t="s">
        <v>49</v>
      </c>
      <c r="Z7" s="15" t="s">
        <v>13</v>
      </c>
      <c r="AA7" s="51"/>
    </row>
    <row r="8" spans="1:27" s="9" customFormat="1" ht="15.75" customHeight="1">
      <c r="A8" s="78" t="s">
        <v>73</v>
      </c>
      <c r="B8" s="63"/>
      <c r="C8" s="60">
        <v>4.5</v>
      </c>
      <c r="D8" s="64"/>
      <c r="E8" s="46">
        <v>6.5</v>
      </c>
      <c r="F8" s="61">
        <f>C8-D8+(E8+E9)/2</f>
        <v>11.25</v>
      </c>
      <c r="G8" s="62">
        <v>1.8</v>
      </c>
      <c r="H8" s="66">
        <v>1</v>
      </c>
      <c r="I8" s="31">
        <v>7</v>
      </c>
      <c r="J8" s="56">
        <f>G8-H8+(I8+I9)/2</f>
        <v>8.05</v>
      </c>
      <c r="K8" s="60">
        <v>2</v>
      </c>
      <c r="L8" s="64"/>
      <c r="M8" s="46">
        <v>8</v>
      </c>
      <c r="N8" s="61">
        <f>K8-L8+(M8+M9)/2</f>
        <v>10.15</v>
      </c>
      <c r="O8" s="62">
        <v>2</v>
      </c>
      <c r="P8" s="66"/>
      <c r="Q8" s="31">
        <v>8.8</v>
      </c>
      <c r="R8" s="56">
        <f>O8-P8+(Q8+Q9)/2</f>
        <v>10.850000000000001</v>
      </c>
      <c r="S8" s="60">
        <v>3.2</v>
      </c>
      <c r="T8" s="64"/>
      <c r="U8" s="46">
        <v>7.9</v>
      </c>
      <c r="V8" s="61">
        <f>S8-T8+(U8+U9)/2</f>
        <v>11.15</v>
      </c>
      <c r="W8" s="62">
        <v>0.7</v>
      </c>
      <c r="X8" s="66"/>
      <c r="Y8" s="31">
        <v>7.5</v>
      </c>
      <c r="Z8" s="56">
        <f>W8-X8+(Y8+Y9)/2</f>
        <v>8.35</v>
      </c>
      <c r="AA8" s="57">
        <f>SUM(F8+J8+N8+R8+V8+Z8)</f>
        <v>59.800000000000004</v>
      </c>
    </row>
    <row r="9" spans="1:27" s="9" customFormat="1" ht="15.75" customHeight="1">
      <c r="A9" s="78"/>
      <c r="B9" s="63"/>
      <c r="C9" s="60"/>
      <c r="D9" s="65"/>
      <c r="E9" s="46">
        <v>7</v>
      </c>
      <c r="F9" s="61"/>
      <c r="G9" s="62"/>
      <c r="H9" s="67"/>
      <c r="I9" s="31">
        <v>7.5</v>
      </c>
      <c r="J9" s="56"/>
      <c r="K9" s="60"/>
      <c r="L9" s="65"/>
      <c r="M9" s="46">
        <v>8.3</v>
      </c>
      <c r="N9" s="61"/>
      <c r="O9" s="62"/>
      <c r="P9" s="67"/>
      <c r="Q9" s="31">
        <v>8.9</v>
      </c>
      <c r="R9" s="56"/>
      <c r="S9" s="60"/>
      <c r="T9" s="65"/>
      <c r="U9" s="46">
        <v>8</v>
      </c>
      <c r="V9" s="61"/>
      <c r="W9" s="62"/>
      <c r="X9" s="67"/>
      <c r="Y9" s="31">
        <v>7.8</v>
      </c>
      <c r="Z9" s="56"/>
      <c r="AA9" s="57"/>
    </row>
    <row r="10" spans="1:27" s="9" customFormat="1" ht="15.75" customHeight="1">
      <c r="A10" s="78" t="s">
        <v>74</v>
      </c>
      <c r="B10" s="63"/>
      <c r="C10" s="60"/>
      <c r="D10" s="64"/>
      <c r="E10" s="46"/>
      <c r="F10" s="61">
        <f>C10-D10+(E10+E11)/2</f>
        <v>0</v>
      </c>
      <c r="G10" s="62"/>
      <c r="H10" s="66"/>
      <c r="I10" s="31"/>
      <c r="J10" s="56">
        <f>G10-H10+(I10+I11)/2</f>
        <v>0</v>
      </c>
      <c r="K10" s="60"/>
      <c r="L10" s="64"/>
      <c r="M10" s="46"/>
      <c r="N10" s="61">
        <f>K10-L10+(M10+M11)/2</f>
        <v>0</v>
      </c>
      <c r="O10" s="62"/>
      <c r="P10" s="66"/>
      <c r="Q10" s="31"/>
      <c r="R10" s="56">
        <f>O10-P10+(Q10+Q11)/2</f>
        <v>0</v>
      </c>
      <c r="S10" s="60"/>
      <c r="T10" s="64"/>
      <c r="U10" s="46"/>
      <c r="V10" s="61">
        <f>S10-T10+(U10+U11)/2</f>
        <v>0</v>
      </c>
      <c r="W10" s="62"/>
      <c r="X10" s="66"/>
      <c r="Y10" s="31"/>
      <c r="Z10" s="56">
        <f>W10-X10+(Y10+Y11)/2</f>
        <v>0</v>
      </c>
      <c r="AA10" s="57">
        <f>SUM(F10+J10+N10+R10+V10+Z10)</f>
        <v>0</v>
      </c>
    </row>
    <row r="11" spans="1:27" s="9" customFormat="1" ht="21.75" customHeight="1">
      <c r="A11" s="78"/>
      <c r="B11" s="63"/>
      <c r="C11" s="60"/>
      <c r="D11" s="65"/>
      <c r="E11" s="46"/>
      <c r="F11" s="61"/>
      <c r="G11" s="62"/>
      <c r="H11" s="67"/>
      <c r="I11" s="31"/>
      <c r="J11" s="56"/>
      <c r="K11" s="60"/>
      <c r="L11" s="65"/>
      <c r="M11" s="46"/>
      <c r="N11" s="61"/>
      <c r="O11" s="62"/>
      <c r="P11" s="67"/>
      <c r="Q11" s="31"/>
      <c r="R11" s="56"/>
      <c r="S11" s="60"/>
      <c r="T11" s="65"/>
      <c r="U11" s="46"/>
      <c r="V11" s="61"/>
      <c r="W11" s="62"/>
      <c r="X11" s="67"/>
      <c r="Y11" s="31"/>
      <c r="Z11" s="56"/>
      <c r="AA11" s="57"/>
    </row>
    <row r="12" spans="1:27" s="9" customFormat="1" ht="15.75" customHeight="1">
      <c r="A12" s="79" t="s">
        <v>75</v>
      </c>
      <c r="B12" s="63"/>
      <c r="C12" s="60">
        <v>2.3</v>
      </c>
      <c r="D12" s="64">
        <v>0.3</v>
      </c>
      <c r="E12" s="46">
        <v>8.2</v>
      </c>
      <c r="F12" s="61">
        <f>C12-D12+(E12+E13)/2</f>
        <v>9.899999999999999</v>
      </c>
      <c r="G12" s="62">
        <v>1.4</v>
      </c>
      <c r="H12" s="66">
        <v>1</v>
      </c>
      <c r="I12" s="31">
        <v>5.4</v>
      </c>
      <c r="J12" s="56">
        <f>G12-H12+(I12+I13)/2</f>
        <v>5.85</v>
      </c>
      <c r="K12" s="60">
        <v>2</v>
      </c>
      <c r="L12" s="64"/>
      <c r="M12" s="46">
        <v>8</v>
      </c>
      <c r="N12" s="61">
        <f>K12-L12+(M12+M13)/2</f>
        <v>10.2</v>
      </c>
      <c r="O12" s="62">
        <v>2</v>
      </c>
      <c r="P12" s="66"/>
      <c r="Q12" s="31">
        <v>9.1</v>
      </c>
      <c r="R12" s="56">
        <f>O12-P12+(Q12+Q13)/2</f>
        <v>11.1</v>
      </c>
      <c r="S12" s="60">
        <v>2.1</v>
      </c>
      <c r="T12" s="64">
        <v>1</v>
      </c>
      <c r="U12" s="46">
        <v>7.8</v>
      </c>
      <c r="V12" s="61">
        <f>S12-T12+(U12+U13)/2</f>
        <v>9.15</v>
      </c>
      <c r="W12" s="62">
        <v>0.7</v>
      </c>
      <c r="X12" s="66"/>
      <c r="Y12" s="31">
        <v>7.4</v>
      </c>
      <c r="Z12" s="56">
        <f>W12-X12+(Y12+Y13)/2</f>
        <v>8.15</v>
      </c>
      <c r="AA12" s="57">
        <f>SUM(F12+J12+N12+R12+V12+Z12)</f>
        <v>54.349999999999994</v>
      </c>
    </row>
    <row r="13" spans="1:27" s="9" customFormat="1" ht="15.75" customHeight="1">
      <c r="A13" s="79"/>
      <c r="B13" s="63"/>
      <c r="C13" s="60"/>
      <c r="D13" s="65"/>
      <c r="E13" s="46">
        <v>7.6</v>
      </c>
      <c r="F13" s="61"/>
      <c r="G13" s="62"/>
      <c r="H13" s="67"/>
      <c r="I13" s="31">
        <v>5.5</v>
      </c>
      <c r="J13" s="56"/>
      <c r="K13" s="60"/>
      <c r="L13" s="65"/>
      <c r="M13" s="46">
        <v>8.4</v>
      </c>
      <c r="N13" s="61"/>
      <c r="O13" s="62"/>
      <c r="P13" s="67"/>
      <c r="Q13" s="31">
        <v>9.1</v>
      </c>
      <c r="R13" s="56"/>
      <c r="S13" s="60"/>
      <c r="T13" s="65"/>
      <c r="U13" s="46">
        <v>8.3</v>
      </c>
      <c r="V13" s="61"/>
      <c r="W13" s="62"/>
      <c r="X13" s="67"/>
      <c r="Y13" s="31">
        <v>7.5</v>
      </c>
      <c r="Z13" s="56"/>
      <c r="AA13" s="57"/>
    </row>
    <row r="14" spans="1:27" s="9" customFormat="1" ht="15.75" customHeight="1">
      <c r="A14" s="78" t="s">
        <v>76</v>
      </c>
      <c r="B14" s="63"/>
      <c r="C14" s="60">
        <v>3.7</v>
      </c>
      <c r="D14" s="64"/>
      <c r="E14" s="46">
        <v>7.1</v>
      </c>
      <c r="F14" s="61">
        <f>C14-D14+(E14+E15)/2</f>
        <v>11.05</v>
      </c>
      <c r="G14" s="62">
        <v>1.1</v>
      </c>
      <c r="H14" s="66">
        <v>1</v>
      </c>
      <c r="I14" s="31">
        <v>6.4</v>
      </c>
      <c r="J14" s="56">
        <f>G14-H14+(I14+I15)/2</f>
        <v>6.65</v>
      </c>
      <c r="K14" s="60"/>
      <c r="L14" s="64"/>
      <c r="M14" s="46"/>
      <c r="N14" s="61">
        <f>K14-L14+(M14+M15)/2</f>
        <v>0</v>
      </c>
      <c r="O14" s="62"/>
      <c r="P14" s="66"/>
      <c r="Q14" s="31"/>
      <c r="R14" s="56">
        <f>O14-P14+(Q14+Q15)/2</f>
        <v>0</v>
      </c>
      <c r="S14" s="60"/>
      <c r="T14" s="64"/>
      <c r="U14" s="46"/>
      <c r="V14" s="61">
        <f>S14-T14+(U14+U15)/2</f>
        <v>0</v>
      </c>
      <c r="W14" s="62">
        <v>0</v>
      </c>
      <c r="X14" s="66">
        <v>1</v>
      </c>
      <c r="Y14" s="31">
        <v>8</v>
      </c>
      <c r="Z14" s="56">
        <f>W14-X14+(Y14+Y15)/2</f>
        <v>7</v>
      </c>
      <c r="AA14" s="57">
        <f>SUM(F14+J14+N14+R14+V14+Z14)</f>
        <v>24.700000000000003</v>
      </c>
    </row>
    <row r="15" spans="1:27" s="9" customFormat="1" ht="15.75" customHeight="1">
      <c r="A15" s="78"/>
      <c r="B15" s="63"/>
      <c r="C15" s="60"/>
      <c r="D15" s="65"/>
      <c r="E15" s="46">
        <v>7.6</v>
      </c>
      <c r="F15" s="61"/>
      <c r="G15" s="62"/>
      <c r="H15" s="67"/>
      <c r="I15" s="31">
        <v>6.7</v>
      </c>
      <c r="J15" s="56"/>
      <c r="K15" s="60"/>
      <c r="L15" s="65"/>
      <c r="M15" s="46"/>
      <c r="N15" s="61"/>
      <c r="O15" s="62"/>
      <c r="P15" s="67"/>
      <c r="Q15" s="31"/>
      <c r="R15" s="56"/>
      <c r="S15" s="60"/>
      <c r="T15" s="65"/>
      <c r="U15" s="46"/>
      <c r="V15" s="61"/>
      <c r="W15" s="62"/>
      <c r="X15" s="67"/>
      <c r="Y15" s="31">
        <v>8</v>
      </c>
      <c r="Z15" s="56"/>
      <c r="AA15" s="57"/>
    </row>
    <row r="16" spans="1:27" s="9" customFormat="1" ht="15.75" customHeight="1">
      <c r="A16" s="78" t="s">
        <v>77</v>
      </c>
      <c r="B16" s="63"/>
      <c r="C16" s="60"/>
      <c r="D16" s="64"/>
      <c r="E16" s="46"/>
      <c r="F16" s="61">
        <f>C16-D16+(E16+E17)/2</f>
        <v>0</v>
      </c>
      <c r="G16" s="62"/>
      <c r="H16" s="66"/>
      <c r="I16" s="31"/>
      <c r="J16" s="56">
        <f>G16-H16+(I16+I17)/2</f>
        <v>0</v>
      </c>
      <c r="K16" s="60">
        <v>1.6</v>
      </c>
      <c r="L16" s="64">
        <v>2</v>
      </c>
      <c r="M16" s="46">
        <v>8.1</v>
      </c>
      <c r="N16" s="61">
        <f>K16-L16+(M16+M17)/2</f>
        <v>7.749999999999998</v>
      </c>
      <c r="O16" s="62">
        <v>2</v>
      </c>
      <c r="P16" s="66"/>
      <c r="Q16" s="31">
        <v>8.3</v>
      </c>
      <c r="R16" s="56">
        <f>O16-P16+(Q16+Q17)/2</f>
        <v>10.15</v>
      </c>
      <c r="S16" s="60"/>
      <c r="T16" s="64"/>
      <c r="U16" s="46"/>
      <c r="V16" s="61">
        <f>S16-T16+(U16+U17)/2</f>
        <v>0</v>
      </c>
      <c r="W16" s="62">
        <v>0</v>
      </c>
      <c r="X16" s="66">
        <v>1</v>
      </c>
      <c r="Y16" s="31">
        <v>7.4</v>
      </c>
      <c r="Z16" s="56">
        <f>W16-X16+(Y16+Y17)/2</f>
        <v>6.45</v>
      </c>
      <c r="AA16" s="57">
        <f>SUM(F16+J16+N16+R16+V16+Z16)</f>
        <v>24.349999999999998</v>
      </c>
    </row>
    <row r="17" spans="1:27" ht="15.75" customHeight="1">
      <c r="A17" s="78"/>
      <c r="B17" s="63"/>
      <c r="C17" s="60"/>
      <c r="D17" s="65"/>
      <c r="E17" s="46"/>
      <c r="F17" s="61"/>
      <c r="G17" s="62"/>
      <c r="H17" s="67"/>
      <c r="I17" s="31"/>
      <c r="J17" s="56"/>
      <c r="K17" s="60"/>
      <c r="L17" s="65"/>
      <c r="M17" s="46">
        <v>8.2</v>
      </c>
      <c r="N17" s="61"/>
      <c r="O17" s="62"/>
      <c r="P17" s="67"/>
      <c r="Q17" s="31">
        <v>8</v>
      </c>
      <c r="R17" s="56"/>
      <c r="S17" s="60"/>
      <c r="T17" s="65"/>
      <c r="U17" s="46"/>
      <c r="V17" s="61"/>
      <c r="W17" s="62"/>
      <c r="X17" s="67"/>
      <c r="Y17" s="31">
        <v>7.5</v>
      </c>
      <c r="Z17" s="56"/>
      <c r="AA17" s="57"/>
    </row>
    <row r="18" spans="1:27" ht="15.75" customHeight="1">
      <c r="A18" s="78" t="s">
        <v>78</v>
      </c>
      <c r="B18" s="63"/>
      <c r="C18" s="60">
        <v>5.3</v>
      </c>
      <c r="D18" s="64">
        <v>0.4</v>
      </c>
      <c r="E18" s="46">
        <v>7.9</v>
      </c>
      <c r="F18" s="61">
        <f>C18-D18+(E18+E19)/2</f>
        <v>12.649999999999999</v>
      </c>
      <c r="G18" s="62">
        <v>2</v>
      </c>
      <c r="H18" s="66">
        <v>1</v>
      </c>
      <c r="I18" s="31">
        <v>8.4</v>
      </c>
      <c r="J18" s="56">
        <f>G18-H18+(I18+I19)/2</f>
        <v>9.05</v>
      </c>
      <c r="K18" s="60">
        <v>3</v>
      </c>
      <c r="L18" s="64"/>
      <c r="M18" s="46">
        <v>8</v>
      </c>
      <c r="N18" s="61">
        <f>K18-L18+(M18+M19)/2</f>
        <v>11.2</v>
      </c>
      <c r="O18" s="62">
        <v>2</v>
      </c>
      <c r="P18" s="66"/>
      <c r="Q18" s="31">
        <v>8.7</v>
      </c>
      <c r="R18" s="56">
        <f>O18-P18+(Q18+Q19)/2</f>
        <v>10.7</v>
      </c>
      <c r="S18" s="60">
        <v>3.8</v>
      </c>
      <c r="T18" s="64"/>
      <c r="U18" s="46">
        <v>9.2</v>
      </c>
      <c r="V18" s="61">
        <f>S18-T18+(U18+U19)/2</f>
        <v>12.8</v>
      </c>
      <c r="W18" s="62">
        <v>3.2</v>
      </c>
      <c r="X18" s="66"/>
      <c r="Y18" s="31">
        <v>8.8</v>
      </c>
      <c r="Z18" s="56">
        <f>W18-X18+(Y18+Y19)/2</f>
        <v>11.850000000000001</v>
      </c>
      <c r="AA18" s="57">
        <f>SUM(F18+J18+N18+R18+V18+Z18)</f>
        <v>68.25</v>
      </c>
    </row>
    <row r="19" spans="1:27" ht="15.75" customHeight="1">
      <c r="A19" s="78"/>
      <c r="B19" s="63"/>
      <c r="C19" s="60"/>
      <c r="D19" s="65"/>
      <c r="E19" s="46">
        <v>7.6</v>
      </c>
      <c r="F19" s="61"/>
      <c r="G19" s="62"/>
      <c r="H19" s="67"/>
      <c r="I19" s="31">
        <v>7.7</v>
      </c>
      <c r="J19" s="56"/>
      <c r="K19" s="60"/>
      <c r="L19" s="65"/>
      <c r="M19" s="46">
        <v>8.4</v>
      </c>
      <c r="N19" s="61"/>
      <c r="O19" s="62"/>
      <c r="P19" s="67"/>
      <c r="Q19" s="31">
        <v>8.7</v>
      </c>
      <c r="R19" s="56"/>
      <c r="S19" s="60"/>
      <c r="T19" s="65"/>
      <c r="U19" s="46">
        <v>8.8</v>
      </c>
      <c r="V19" s="61"/>
      <c r="W19" s="62"/>
      <c r="X19" s="67"/>
      <c r="Y19" s="31">
        <v>8.5</v>
      </c>
      <c r="Z19" s="56"/>
      <c r="AA19" s="57"/>
    </row>
    <row r="20" spans="1:27" ht="15.75" customHeight="1">
      <c r="A20" s="78" t="s">
        <v>88</v>
      </c>
      <c r="B20" s="63"/>
      <c r="C20" s="60">
        <v>4.5</v>
      </c>
      <c r="D20" s="64">
        <v>0.3</v>
      </c>
      <c r="E20" s="46">
        <v>8</v>
      </c>
      <c r="F20" s="61">
        <f>C20-D20+(E20+E21)/2</f>
        <v>12.100000000000001</v>
      </c>
      <c r="G20" s="62"/>
      <c r="H20" s="66"/>
      <c r="I20" s="31"/>
      <c r="J20" s="56">
        <f>G20-H20+(I20+I21)/2</f>
        <v>0</v>
      </c>
      <c r="K20" s="60"/>
      <c r="L20" s="64"/>
      <c r="M20" s="46"/>
      <c r="N20" s="61">
        <f>K20-L20+(M20+M21)/2</f>
        <v>0</v>
      </c>
      <c r="O20" s="62">
        <v>2</v>
      </c>
      <c r="P20" s="66"/>
      <c r="Q20" s="31">
        <v>7.7</v>
      </c>
      <c r="R20" s="56">
        <f>O20-P20+(Q20+Q21)/2</f>
        <v>9.65</v>
      </c>
      <c r="S20" s="60">
        <v>4</v>
      </c>
      <c r="T20" s="64"/>
      <c r="U20" s="46">
        <v>8.6</v>
      </c>
      <c r="V20" s="61">
        <f>S20-T20+(U20+U21)/2</f>
        <v>12.399999999999999</v>
      </c>
      <c r="W20" s="62"/>
      <c r="X20" s="66"/>
      <c r="Y20" s="31"/>
      <c r="Z20" s="56">
        <f>W20-X20+(Y20+Y21)/2</f>
        <v>0</v>
      </c>
      <c r="AA20" s="57">
        <f>SUM(F20+J20+N20+R20+V20+Z20)</f>
        <v>34.15</v>
      </c>
    </row>
    <row r="21" spans="1:27" ht="15.75" customHeight="1">
      <c r="A21" s="78"/>
      <c r="B21" s="63"/>
      <c r="C21" s="60"/>
      <c r="D21" s="65"/>
      <c r="E21" s="46">
        <v>7.8</v>
      </c>
      <c r="F21" s="61"/>
      <c r="G21" s="62"/>
      <c r="H21" s="67"/>
      <c r="I21" s="31"/>
      <c r="J21" s="56"/>
      <c r="K21" s="60"/>
      <c r="L21" s="65"/>
      <c r="M21" s="46"/>
      <c r="N21" s="61"/>
      <c r="O21" s="62"/>
      <c r="P21" s="67"/>
      <c r="Q21" s="31">
        <v>7.6</v>
      </c>
      <c r="R21" s="56"/>
      <c r="S21" s="60"/>
      <c r="T21" s="65"/>
      <c r="U21" s="46">
        <v>8.2</v>
      </c>
      <c r="V21" s="61"/>
      <c r="W21" s="62"/>
      <c r="X21" s="67"/>
      <c r="Y21" s="31"/>
      <c r="Z21" s="56"/>
      <c r="AA21" s="57"/>
    </row>
    <row r="22" spans="1:27" ht="15.75" customHeight="1">
      <c r="A22" s="78" t="s">
        <v>84</v>
      </c>
      <c r="B22" s="63"/>
      <c r="C22" s="60"/>
      <c r="D22" s="64"/>
      <c r="E22" s="46"/>
      <c r="F22" s="61">
        <f>C22-D22+(E22+E23)/2</f>
        <v>0</v>
      </c>
      <c r="G22" s="62"/>
      <c r="H22" s="66"/>
      <c r="I22" s="31"/>
      <c r="J22" s="56">
        <f>G22-H22+(I22+I23)/2</f>
        <v>0</v>
      </c>
      <c r="K22" s="60"/>
      <c r="L22" s="64"/>
      <c r="M22" s="46"/>
      <c r="N22" s="61">
        <f>K22-L22+(M22+M23)/2</f>
        <v>0</v>
      </c>
      <c r="O22" s="62"/>
      <c r="P22" s="66"/>
      <c r="Q22" s="31"/>
      <c r="R22" s="56">
        <f>O22-P22+(Q22+Q23)/2</f>
        <v>0</v>
      </c>
      <c r="S22" s="60"/>
      <c r="T22" s="64"/>
      <c r="U22" s="46"/>
      <c r="V22" s="61">
        <f>S22-T22+(U22+U23)/2</f>
        <v>0</v>
      </c>
      <c r="W22" s="62"/>
      <c r="X22" s="66"/>
      <c r="Y22" s="31"/>
      <c r="Z22" s="56">
        <f>W22-X22+(Y22+Y23)/2</f>
        <v>0</v>
      </c>
      <c r="AA22" s="57">
        <f>SUM(F22+J22+N22+R22+V22+Z22)</f>
        <v>0</v>
      </c>
    </row>
    <row r="23" spans="1:27" ht="15.75" customHeight="1">
      <c r="A23" s="78"/>
      <c r="B23" s="63"/>
      <c r="C23" s="60"/>
      <c r="D23" s="65"/>
      <c r="E23" s="46"/>
      <c r="F23" s="61"/>
      <c r="G23" s="62"/>
      <c r="H23" s="67"/>
      <c r="I23" s="31"/>
      <c r="J23" s="56"/>
      <c r="K23" s="60"/>
      <c r="L23" s="65"/>
      <c r="M23" s="46"/>
      <c r="N23" s="61"/>
      <c r="O23" s="62"/>
      <c r="P23" s="67"/>
      <c r="Q23" s="31"/>
      <c r="R23" s="56"/>
      <c r="S23" s="60"/>
      <c r="T23" s="65"/>
      <c r="U23" s="46"/>
      <c r="V23" s="61"/>
      <c r="W23" s="62"/>
      <c r="X23" s="67"/>
      <c r="Y23" s="31"/>
      <c r="Z23" s="56"/>
      <c r="AA23" s="57"/>
    </row>
    <row r="24" spans="1:27" ht="15.75" customHeight="1">
      <c r="A24" s="78"/>
      <c r="B24" s="63"/>
      <c r="C24" s="60"/>
      <c r="D24" s="64"/>
      <c r="E24" s="46"/>
      <c r="F24" s="61">
        <f>C24-D24+(E24+E25)/2</f>
        <v>0</v>
      </c>
      <c r="G24" s="62"/>
      <c r="H24" s="66"/>
      <c r="I24" s="31"/>
      <c r="J24" s="56">
        <f>G24-H24+(I24+I25)/2</f>
        <v>0</v>
      </c>
      <c r="K24" s="60"/>
      <c r="L24" s="64"/>
      <c r="M24" s="46"/>
      <c r="N24" s="61">
        <f>K24-L24+(M24+M25)/2</f>
        <v>0</v>
      </c>
      <c r="O24" s="62"/>
      <c r="P24" s="66"/>
      <c r="Q24" s="31"/>
      <c r="R24" s="56">
        <f>O24-P24+(Q24+Q25)/2</f>
        <v>0</v>
      </c>
      <c r="S24" s="60"/>
      <c r="T24" s="64"/>
      <c r="U24" s="46"/>
      <c r="V24" s="61">
        <f>S24-T24+(U24+U25)/2</f>
        <v>0</v>
      </c>
      <c r="W24" s="62"/>
      <c r="X24" s="66"/>
      <c r="Y24" s="31"/>
      <c r="Z24" s="56">
        <f>W24-X24+(Y24+Y25)/2</f>
        <v>0</v>
      </c>
      <c r="AA24" s="57">
        <f>SUM(F24+J24+N24+R24+V24+Z24)</f>
        <v>0</v>
      </c>
    </row>
    <row r="25" spans="1:27" ht="15.75" customHeight="1">
      <c r="A25" s="78"/>
      <c r="B25" s="63"/>
      <c r="C25" s="60"/>
      <c r="D25" s="65"/>
      <c r="E25" s="46"/>
      <c r="F25" s="61"/>
      <c r="G25" s="62"/>
      <c r="H25" s="67"/>
      <c r="I25" s="31"/>
      <c r="J25" s="56"/>
      <c r="K25" s="60"/>
      <c r="L25" s="65"/>
      <c r="M25" s="46"/>
      <c r="N25" s="61"/>
      <c r="O25" s="62"/>
      <c r="P25" s="67"/>
      <c r="Q25" s="31"/>
      <c r="R25" s="56"/>
      <c r="S25" s="60"/>
      <c r="T25" s="65"/>
      <c r="U25" s="46"/>
      <c r="V25" s="61"/>
      <c r="W25" s="62"/>
      <c r="X25" s="67"/>
      <c r="Y25" s="31"/>
      <c r="Z25" s="56"/>
      <c r="AA25" s="57"/>
    </row>
    <row r="26" spans="1:27" ht="15.75" customHeight="1">
      <c r="A26" s="78"/>
      <c r="B26" s="63"/>
      <c r="C26" s="60"/>
      <c r="D26" s="64"/>
      <c r="E26" s="46"/>
      <c r="F26" s="61">
        <f>C26-D26+(E26+E27)/2</f>
        <v>0</v>
      </c>
      <c r="G26" s="62"/>
      <c r="H26" s="66"/>
      <c r="I26" s="31"/>
      <c r="J26" s="56">
        <f>G26-H26+(I26+I27)/2</f>
        <v>0</v>
      </c>
      <c r="K26" s="60"/>
      <c r="L26" s="64"/>
      <c r="M26" s="46"/>
      <c r="N26" s="61">
        <f>K26-L26+(M26+M27)/2</f>
        <v>0</v>
      </c>
      <c r="O26" s="62"/>
      <c r="P26" s="66"/>
      <c r="Q26" s="31"/>
      <c r="R26" s="56">
        <f>O26-P26+(Q26+Q27)/2</f>
        <v>0</v>
      </c>
      <c r="S26" s="60"/>
      <c r="T26" s="64"/>
      <c r="U26" s="46"/>
      <c r="V26" s="61">
        <f>S26-T26+(U26+U27)/2</f>
        <v>0</v>
      </c>
      <c r="W26" s="62"/>
      <c r="X26" s="66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78"/>
      <c r="B27" s="63"/>
      <c r="C27" s="60"/>
      <c r="D27" s="65"/>
      <c r="E27" s="46"/>
      <c r="F27" s="61"/>
      <c r="G27" s="62"/>
      <c r="H27" s="67"/>
      <c r="I27" s="31"/>
      <c r="J27" s="56"/>
      <c r="K27" s="60"/>
      <c r="L27" s="65"/>
      <c r="M27" s="46"/>
      <c r="N27" s="61"/>
      <c r="O27" s="62"/>
      <c r="P27" s="67"/>
      <c r="Q27" s="31"/>
      <c r="R27" s="56"/>
      <c r="S27" s="60"/>
      <c r="T27" s="65"/>
      <c r="U27" s="46"/>
      <c r="V27" s="61"/>
      <c r="W27" s="62"/>
      <c r="X27" s="67"/>
      <c r="Y27" s="31"/>
      <c r="Z27" s="56"/>
      <c r="AA27" s="57"/>
    </row>
    <row r="28" spans="1:27" ht="21.75" customHeight="1">
      <c r="A28" s="19"/>
      <c r="B28" s="22"/>
      <c r="C28" s="47"/>
      <c r="D28" s="47"/>
      <c r="E28" s="47"/>
      <c r="F28" s="49">
        <f>SUM(LARGE(F8:F27,1),LARGE(F8:F27,2),LARGE(F8:F27,3))</f>
        <v>36</v>
      </c>
      <c r="G28" s="17"/>
      <c r="H28" s="17"/>
      <c r="I28" s="17"/>
      <c r="J28" s="23">
        <f>SUM(LARGE(J8:J27,1),LARGE(J8:J27,2),LARGE(J8:J27,3))</f>
        <v>23.75</v>
      </c>
      <c r="K28" s="47"/>
      <c r="L28" s="47"/>
      <c r="M28" s="47"/>
      <c r="N28" s="48">
        <f>SUM(LARGE(N8:N27,1),LARGE(N8:N27,2),LARGE(N8:N27,3))</f>
        <v>31.549999999999997</v>
      </c>
      <c r="O28" s="17"/>
      <c r="P28" s="17"/>
      <c r="Q28" s="17"/>
      <c r="R28" s="23">
        <f>SUM(LARGE(R8:R27,1),LARGE(R8:R27,2),LARGE(R8:R27,3))</f>
        <v>32.650000000000006</v>
      </c>
      <c r="S28" s="47"/>
      <c r="T28" s="47"/>
      <c r="U28" s="47"/>
      <c r="V28" s="48">
        <f>SUM(LARGE(V8:V27,1),LARGE(V8:V27,2),LARGE(V8:V27,3))</f>
        <v>36.35</v>
      </c>
      <c r="W28" s="17"/>
      <c r="X28" s="17"/>
      <c r="Y28" s="17"/>
      <c r="Z28" s="23">
        <f>SUM(LARGE(Z8:Z27,1),LARGE(Z8:Z27,2),LARGE(Z8:Z27,3))</f>
        <v>28.35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36</v>
      </c>
      <c r="K29" s="19"/>
      <c r="L29" s="19"/>
      <c r="M29" s="19"/>
      <c r="N29" s="17">
        <f>J30</f>
        <v>59.75</v>
      </c>
      <c r="O29" s="19"/>
      <c r="P29" s="19"/>
      <c r="Q29" s="19"/>
      <c r="R29" s="17">
        <f>N30</f>
        <v>91.3</v>
      </c>
      <c r="S29" s="19"/>
      <c r="T29" s="19"/>
      <c r="U29" s="19"/>
      <c r="V29" s="17">
        <f>R30</f>
        <v>123.95</v>
      </c>
      <c r="W29" s="19"/>
      <c r="X29" s="19"/>
      <c r="Y29" s="19"/>
      <c r="Z29" s="17">
        <f>V30</f>
        <v>160.3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59.75</v>
      </c>
      <c r="K30" s="19"/>
      <c r="L30" s="19"/>
      <c r="M30" s="19"/>
      <c r="N30" s="17">
        <f>SUM(N28+N29)</f>
        <v>91.3</v>
      </c>
      <c r="O30" s="19"/>
      <c r="P30" s="19"/>
      <c r="Q30" s="19"/>
      <c r="R30" s="17">
        <f>SUM(R28+R29)</f>
        <v>123.95</v>
      </c>
      <c r="S30" s="19"/>
      <c r="T30" s="19"/>
      <c r="U30" s="19"/>
      <c r="V30" s="17">
        <f>SUM(V28+V29)</f>
        <v>160.3</v>
      </c>
      <c r="W30" s="19"/>
      <c r="X30" s="19"/>
      <c r="Y30" s="19"/>
      <c r="Z30" s="17">
        <f>SUM(Z28+Z29)</f>
        <v>188.65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ht="15">
      <c r="A32" s="20" t="s">
        <v>51</v>
      </c>
    </row>
    <row r="33" ht="15">
      <c r="A33" s="20"/>
    </row>
    <row r="34" ht="15">
      <c r="A34" s="20"/>
    </row>
    <row r="35" ht="15">
      <c r="A35" s="20"/>
    </row>
  </sheetData>
  <sheetProtection/>
  <mergeCells count="219">
    <mergeCell ref="G26:G27"/>
    <mergeCell ref="J26:J27"/>
    <mergeCell ref="K26:K27"/>
    <mergeCell ref="G22:G23"/>
    <mergeCell ref="J22:J23"/>
    <mergeCell ref="G24:G25"/>
    <mergeCell ref="X18:X19"/>
    <mergeCell ref="T20:T21"/>
    <mergeCell ref="X20:X21"/>
    <mergeCell ref="V20:V21"/>
    <mergeCell ref="X24:X25"/>
    <mergeCell ref="H22:H23"/>
    <mergeCell ref="L22:L23"/>
    <mergeCell ref="K20:K21"/>
    <mergeCell ref="W20:W21"/>
    <mergeCell ref="H20:H21"/>
    <mergeCell ref="P26:P27"/>
    <mergeCell ref="N26:N27"/>
    <mergeCell ref="O26:O27"/>
    <mergeCell ref="K22:K23"/>
    <mergeCell ref="P22:P23"/>
    <mergeCell ref="P24:P25"/>
    <mergeCell ref="K24:K25"/>
    <mergeCell ref="L26:L27"/>
    <mergeCell ref="O22:O23"/>
    <mergeCell ref="N22:N23"/>
    <mergeCell ref="S12:S13"/>
    <mergeCell ref="P12:P13"/>
    <mergeCell ref="X16:X17"/>
    <mergeCell ref="D14:D15"/>
    <mergeCell ref="H14:H15"/>
    <mergeCell ref="O16:O17"/>
    <mergeCell ref="R16:R17"/>
    <mergeCell ref="S16:S17"/>
    <mergeCell ref="V16:V17"/>
    <mergeCell ref="G16:G17"/>
    <mergeCell ref="O12:O13"/>
    <mergeCell ref="R12:R13"/>
    <mergeCell ref="P16:P17"/>
    <mergeCell ref="N14:N15"/>
    <mergeCell ref="O14:O15"/>
    <mergeCell ref="R14:R15"/>
    <mergeCell ref="P14:P15"/>
    <mergeCell ref="O10:O11"/>
    <mergeCell ref="L10:L11"/>
    <mergeCell ref="G20:G21"/>
    <mergeCell ref="H26:H27"/>
    <mergeCell ref="L24:L25"/>
    <mergeCell ref="N24:N25"/>
    <mergeCell ref="N20:N21"/>
    <mergeCell ref="J24:J25"/>
    <mergeCell ref="O20:O21"/>
    <mergeCell ref="H16:H17"/>
    <mergeCell ref="A20:A21"/>
    <mergeCell ref="B20:B21"/>
    <mergeCell ref="C20:C21"/>
    <mergeCell ref="A22:A23"/>
    <mergeCell ref="B22:B23"/>
    <mergeCell ref="A26:A27"/>
    <mergeCell ref="A24:A25"/>
    <mergeCell ref="B24:B25"/>
    <mergeCell ref="C22:C23"/>
    <mergeCell ref="F24:F25"/>
    <mergeCell ref="F22:F23"/>
    <mergeCell ref="D22:D23"/>
    <mergeCell ref="D20:D21"/>
    <mergeCell ref="B26:B27"/>
    <mergeCell ref="C26:C27"/>
    <mergeCell ref="D26:D27"/>
    <mergeCell ref="F26:F27"/>
    <mergeCell ref="A18:A19"/>
    <mergeCell ref="B18:B19"/>
    <mergeCell ref="C18:C19"/>
    <mergeCell ref="K18:K19"/>
    <mergeCell ref="K16:K17"/>
    <mergeCell ref="C24:C25"/>
    <mergeCell ref="G18:G19"/>
    <mergeCell ref="F20:F21"/>
    <mergeCell ref="D18:D19"/>
    <mergeCell ref="F18:F19"/>
    <mergeCell ref="S18:S19"/>
    <mergeCell ref="L14:L15"/>
    <mergeCell ref="W16:W17"/>
    <mergeCell ref="V18:V19"/>
    <mergeCell ref="W18:W19"/>
    <mergeCell ref="T18:T19"/>
    <mergeCell ref="T16:T17"/>
    <mergeCell ref="L16:L17"/>
    <mergeCell ref="N16:N17"/>
    <mergeCell ref="R18:R19"/>
    <mergeCell ref="H18:H19"/>
    <mergeCell ref="L18:L19"/>
    <mergeCell ref="O18:O19"/>
    <mergeCell ref="N18:N19"/>
    <mergeCell ref="J18:J19"/>
    <mergeCell ref="P18:P19"/>
    <mergeCell ref="A16:A17"/>
    <mergeCell ref="B16:B17"/>
    <mergeCell ref="C16:C17"/>
    <mergeCell ref="F16:F17"/>
    <mergeCell ref="D16:D17"/>
    <mergeCell ref="J16:J17"/>
    <mergeCell ref="Z14:Z15"/>
    <mergeCell ref="X14:X15"/>
    <mergeCell ref="W14:W15"/>
    <mergeCell ref="A14:A15"/>
    <mergeCell ref="B14:B15"/>
    <mergeCell ref="C14:C15"/>
    <mergeCell ref="F14:F15"/>
    <mergeCell ref="S14:S15"/>
    <mergeCell ref="V14:V15"/>
    <mergeCell ref="X12:X13"/>
    <mergeCell ref="V12:V13"/>
    <mergeCell ref="W12:W13"/>
    <mergeCell ref="T12:T13"/>
    <mergeCell ref="T14:T15"/>
    <mergeCell ref="G14:G15"/>
    <mergeCell ref="J14:J15"/>
    <mergeCell ref="K14:K15"/>
    <mergeCell ref="G12:G13"/>
    <mergeCell ref="J12:J13"/>
    <mergeCell ref="K12:K13"/>
    <mergeCell ref="N12:N13"/>
    <mergeCell ref="H12:H13"/>
    <mergeCell ref="L12:L13"/>
    <mergeCell ref="A12:A13"/>
    <mergeCell ref="B12:B13"/>
    <mergeCell ref="C12:C13"/>
    <mergeCell ref="F12:F13"/>
    <mergeCell ref="D12:D13"/>
    <mergeCell ref="Z10:Z11"/>
    <mergeCell ref="A10:A11"/>
    <mergeCell ref="B10:B11"/>
    <mergeCell ref="C10:C11"/>
    <mergeCell ref="F10:F11"/>
    <mergeCell ref="G10:G11"/>
    <mergeCell ref="J10:J11"/>
    <mergeCell ref="D10:D11"/>
    <mergeCell ref="H10:H11"/>
    <mergeCell ref="K10:K11"/>
    <mergeCell ref="J8:J9"/>
    <mergeCell ref="X8:X9"/>
    <mergeCell ref="R10:R11"/>
    <mergeCell ref="S10:S11"/>
    <mergeCell ref="V10:V11"/>
    <mergeCell ref="T10:T11"/>
    <mergeCell ref="W10:W11"/>
    <mergeCell ref="X10:X11"/>
    <mergeCell ref="P10:P11"/>
    <mergeCell ref="L8:L9"/>
    <mergeCell ref="Z12:Z13"/>
    <mergeCell ref="K8:K9"/>
    <mergeCell ref="N10:N11"/>
    <mergeCell ref="C6:F6"/>
    <mergeCell ref="G6:J6"/>
    <mergeCell ref="D8:D9"/>
    <mergeCell ref="H8:H9"/>
    <mergeCell ref="G8:G9"/>
    <mergeCell ref="K6:N6"/>
    <mergeCell ref="O6:R6"/>
    <mergeCell ref="AA20:AA21"/>
    <mergeCell ref="Z18:Z19"/>
    <mergeCell ref="T8:T9"/>
    <mergeCell ref="A8:A9"/>
    <mergeCell ref="B8:B9"/>
    <mergeCell ref="C8:C9"/>
    <mergeCell ref="F8:F9"/>
    <mergeCell ref="Z16:Z17"/>
    <mergeCell ref="S8:S9"/>
    <mergeCell ref="V8:V9"/>
    <mergeCell ref="S6:V6"/>
    <mergeCell ref="W6:Z6"/>
    <mergeCell ref="AA8:AA9"/>
    <mergeCell ref="N8:N9"/>
    <mergeCell ref="O8:O9"/>
    <mergeCell ref="R8:R9"/>
    <mergeCell ref="W8:W9"/>
    <mergeCell ref="Z8:Z9"/>
    <mergeCell ref="P8:P9"/>
    <mergeCell ref="AA24:AA25"/>
    <mergeCell ref="Z24:Z25"/>
    <mergeCell ref="V24:V25"/>
    <mergeCell ref="D24:D25"/>
    <mergeCell ref="H24:H25"/>
    <mergeCell ref="W24:W25"/>
    <mergeCell ref="O24:O25"/>
    <mergeCell ref="R24:R25"/>
    <mergeCell ref="S24:S25"/>
    <mergeCell ref="T24:T25"/>
    <mergeCell ref="L20:L21"/>
    <mergeCell ref="P20:P21"/>
    <mergeCell ref="J20:J21"/>
    <mergeCell ref="Z20:Z21"/>
    <mergeCell ref="R20:R21"/>
    <mergeCell ref="T22:T23"/>
    <mergeCell ref="R22:R23"/>
    <mergeCell ref="S22:S23"/>
    <mergeCell ref="V22:V23"/>
    <mergeCell ref="W22:W23"/>
    <mergeCell ref="S20:S21"/>
    <mergeCell ref="X22:X23"/>
    <mergeCell ref="R1:V1"/>
    <mergeCell ref="S3:AA3"/>
    <mergeCell ref="C3:K3"/>
    <mergeCell ref="Z22:Z23"/>
    <mergeCell ref="AA22:AA23"/>
    <mergeCell ref="AA10:AA11"/>
    <mergeCell ref="AA12:AA13"/>
    <mergeCell ref="AA14:AA15"/>
    <mergeCell ref="AA16:AA17"/>
    <mergeCell ref="AA18:AA19"/>
    <mergeCell ref="Z26:Z27"/>
    <mergeCell ref="AA26:AA27"/>
    <mergeCell ref="R26:R27"/>
    <mergeCell ref="S26:S27"/>
    <mergeCell ref="V26:V27"/>
    <mergeCell ref="W26:W27"/>
    <mergeCell ref="T26:T27"/>
    <mergeCell ref="X26:X27"/>
  </mergeCells>
  <printOptions/>
  <pageMargins left="0.5905511811023623" right="0.5905511811023623" top="0.984251968503937" bottom="0.984251968503937" header="0.5118110236220472" footer="0.5118110236220472"/>
  <pageSetup horizontalDpi="360" verticalDpi="36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C31"/>
  <sheetViews>
    <sheetView view="pageBreakPreview" zoomScale="75" zoomScaleSheetLayoutView="75" zoomScalePageLayoutView="0" workbookViewId="0" topLeftCell="A1">
      <selection activeCell="R24" sqref="R24:R25"/>
    </sheetView>
  </sheetViews>
  <sheetFormatPr defaultColWidth="11.42187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Vinnhorst!R1:V1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Vinnhorst!C3:K3</f>
        <v>Verbandsliga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52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71" t="s">
        <v>6</v>
      </c>
      <c r="D6" s="71"/>
      <c r="E6" s="71"/>
      <c r="F6" s="71"/>
      <c r="G6" s="72" t="s">
        <v>7</v>
      </c>
      <c r="H6" s="72"/>
      <c r="I6" s="72"/>
      <c r="J6" s="72"/>
      <c r="K6" s="71" t="s">
        <v>8</v>
      </c>
      <c r="L6" s="71"/>
      <c r="M6" s="71"/>
      <c r="N6" s="71"/>
      <c r="O6" s="72" t="s">
        <v>9</v>
      </c>
      <c r="P6" s="72"/>
      <c r="Q6" s="72"/>
      <c r="R6" s="72"/>
      <c r="S6" s="71" t="s">
        <v>10</v>
      </c>
      <c r="T6" s="71"/>
      <c r="U6" s="71"/>
      <c r="V6" s="71"/>
      <c r="W6" s="72" t="s">
        <v>11</v>
      </c>
      <c r="X6" s="72"/>
      <c r="Y6" s="72"/>
      <c r="Z6" s="72"/>
      <c r="AA6" s="50" t="s">
        <v>12</v>
      </c>
    </row>
    <row r="7" spans="1:27" s="16" customFormat="1" ht="25.5">
      <c r="A7" s="14"/>
      <c r="B7" s="14"/>
      <c r="C7" s="44" t="s">
        <v>48</v>
      </c>
      <c r="D7" s="44" t="s">
        <v>39</v>
      </c>
      <c r="E7" s="44" t="s">
        <v>49</v>
      </c>
      <c r="F7" s="45" t="s">
        <v>13</v>
      </c>
      <c r="G7" s="15" t="s">
        <v>48</v>
      </c>
      <c r="H7" s="43" t="s">
        <v>39</v>
      </c>
      <c r="I7" s="43" t="s">
        <v>49</v>
      </c>
      <c r="J7" s="15" t="s">
        <v>13</v>
      </c>
      <c r="K7" s="44" t="s">
        <v>48</v>
      </c>
      <c r="L7" s="44" t="s">
        <v>39</v>
      </c>
      <c r="M7" s="44" t="s">
        <v>49</v>
      </c>
      <c r="N7" s="45" t="s">
        <v>13</v>
      </c>
      <c r="O7" s="15" t="s">
        <v>48</v>
      </c>
      <c r="P7" s="43" t="s">
        <v>39</v>
      </c>
      <c r="Q7" s="43" t="s">
        <v>49</v>
      </c>
      <c r="R7" s="15" t="s">
        <v>13</v>
      </c>
      <c r="S7" s="44" t="s">
        <v>48</v>
      </c>
      <c r="T7" s="44" t="s">
        <v>39</v>
      </c>
      <c r="U7" s="44" t="s">
        <v>49</v>
      </c>
      <c r="V7" s="45" t="s">
        <v>13</v>
      </c>
      <c r="W7" s="15" t="s">
        <v>48</v>
      </c>
      <c r="X7" s="43" t="s">
        <v>39</v>
      </c>
      <c r="Y7" s="43" t="s">
        <v>49</v>
      </c>
      <c r="Z7" s="15" t="s">
        <v>13</v>
      </c>
      <c r="AA7" s="51"/>
    </row>
    <row r="8" spans="1:27" s="9" customFormat="1" ht="15.75" customHeight="1">
      <c r="A8" s="68" t="s">
        <v>58</v>
      </c>
      <c r="B8" s="63" t="s">
        <v>57</v>
      </c>
      <c r="C8" s="60"/>
      <c r="D8" s="64"/>
      <c r="E8" s="46"/>
      <c r="F8" s="61">
        <f>C8-D8+(E8+E9)/2</f>
        <v>0</v>
      </c>
      <c r="G8" s="62">
        <v>2</v>
      </c>
      <c r="H8" s="66"/>
      <c r="I8" s="31">
        <v>6</v>
      </c>
      <c r="J8" s="56">
        <f>G8-H8+(I8+I9)/2</f>
        <v>8.05</v>
      </c>
      <c r="K8" s="60">
        <v>2</v>
      </c>
      <c r="L8" s="64"/>
      <c r="M8" s="46">
        <v>7.9</v>
      </c>
      <c r="N8" s="61">
        <f>K8-L8+(M8+M9)/2</f>
        <v>10.05</v>
      </c>
      <c r="O8" s="62">
        <v>2</v>
      </c>
      <c r="P8" s="66"/>
      <c r="Q8" s="31">
        <v>8.5</v>
      </c>
      <c r="R8" s="56">
        <f>O8-P8+(Q8+Q9)/2</f>
        <v>10.6</v>
      </c>
      <c r="S8" s="60">
        <v>2.8</v>
      </c>
      <c r="T8" s="64"/>
      <c r="U8" s="46">
        <v>8.4</v>
      </c>
      <c r="V8" s="61">
        <f>S8-T8+(U8+U9)/2</f>
        <v>11.3</v>
      </c>
      <c r="W8" s="62">
        <v>0</v>
      </c>
      <c r="X8" s="66">
        <v>1</v>
      </c>
      <c r="Y8" s="31">
        <v>8.7</v>
      </c>
      <c r="Z8" s="56">
        <f>W8-X8+(Y8+Y9)/2</f>
        <v>7.75</v>
      </c>
      <c r="AA8" s="57">
        <f>SUM(F8+J8+N8+R8+V8+Z8)</f>
        <v>47.75</v>
      </c>
    </row>
    <row r="9" spans="1:27" s="9" customFormat="1" ht="15.75" customHeight="1">
      <c r="A9" s="68"/>
      <c r="B9" s="63"/>
      <c r="C9" s="60"/>
      <c r="D9" s="65"/>
      <c r="E9" s="46"/>
      <c r="F9" s="61"/>
      <c r="G9" s="62"/>
      <c r="H9" s="67"/>
      <c r="I9" s="31">
        <v>6.1</v>
      </c>
      <c r="J9" s="56"/>
      <c r="K9" s="60"/>
      <c r="L9" s="65"/>
      <c r="M9" s="46">
        <v>8.2</v>
      </c>
      <c r="N9" s="61"/>
      <c r="O9" s="62"/>
      <c r="P9" s="67"/>
      <c r="Q9" s="31">
        <v>8.7</v>
      </c>
      <c r="R9" s="56"/>
      <c r="S9" s="60"/>
      <c r="T9" s="65"/>
      <c r="U9" s="46">
        <v>8.6</v>
      </c>
      <c r="V9" s="61"/>
      <c r="W9" s="62"/>
      <c r="X9" s="67"/>
      <c r="Y9" s="31">
        <v>8.8</v>
      </c>
      <c r="Z9" s="56"/>
      <c r="AA9" s="57"/>
    </row>
    <row r="10" spans="1:27" s="9" customFormat="1" ht="15.75" customHeight="1">
      <c r="A10" s="68" t="s">
        <v>59</v>
      </c>
      <c r="B10" s="63" t="s">
        <v>55</v>
      </c>
      <c r="C10" s="60">
        <v>3.4</v>
      </c>
      <c r="D10" s="64"/>
      <c r="E10" s="46">
        <v>7.3</v>
      </c>
      <c r="F10" s="61">
        <f>C10-D10+(E10+E11)/2</f>
        <v>10.45</v>
      </c>
      <c r="G10" s="62">
        <v>1.3</v>
      </c>
      <c r="H10" s="66"/>
      <c r="I10" s="31">
        <v>7.3</v>
      </c>
      <c r="J10" s="56">
        <f>G10-H10+(I10+I11)/2</f>
        <v>8.65</v>
      </c>
      <c r="K10" s="60">
        <v>1.8</v>
      </c>
      <c r="L10" s="64"/>
      <c r="M10" s="46">
        <v>7.9</v>
      </c>
      <c r="N10" s="61">
        <f>K10-L10+(M10+M11)/2</f>
        <v>9.600000000000001</v>
      </c>
      <c r="O10" s="62">
        <v>2</v>
      </c>
      <c r="P10" s="66"/>
      <c r="Q10" s="31">
        <v>8.7</v>
      </c>
      <c r="R10" s="56">
        <f>O10-P10+(Q10+Q11)/2</f>
        <v>10.649999999999999</v>
      </c>
      <c r="S10" s="60">
        <v>2.8</v>
      </c>
      <c r="T10" s="64"/>
      <c r="U10" s="46">
        <v>8.1</v>
      </c>
      <c r="V10" s="61">
        <f>S10-T10+(U10+U11)/2</f>
        <v>11.05</v>
      </c>
      <c r="W10" s="62">
        <v>0</v>
      </c>
      <c r="X10" s="66"/>
      <c r="Y10" s="31">
        <v>7.8</v>
      </c>
      <c r="Z10" s="56">
        <f>W10-X10+(Y10+Y11)/2</f>
        <v>7.9</v>
      </c>
      <c r="AA10" s="57">
        <f>SUM(F10+J10+N10+R10+V10+Z10)</f>
        <v>58.300000000000004</v>
      </c>
    </row>
    <row r="11" spans="1:27" s="9" customFormat="1" ht="15.75" customHeight="1">
      <c r="A11" s="68"/>
      <c r="B11" s="63"/>
      <c r="C11" s="60"/>
      <c r="D11" s="65"/>
      <c r="E11" s="46">
        <v>6.8</v>
      </c>
      <c r="F11" s="61"/>
      <c r="G11" s="62"/>
      <c r="H11" s="67"/>
      <c r="I11" s="31">
        <v>7.4</v>
      </c>
      <c r="J11" s="56"/>
      <c r="K11" s="60"/>
      <c r="L11" s="65"/>
      <c r="M11" s="46">
        <v>7.7</v>
      </c>
      <c r="N11" s="61"/>
      <c r="O11" s="62"/>
      <c r="P11" s="67"/>
      <c r="Q11" s="31">
        <v>8.6</v>
      </c>
      <c r="R11" s="56"/>
      <c r="S11" s="60"/>
      <c r="T11" s="65"/>
      <c r="U11" s="46">
        <v>8.4</v>
      </c>
      <c r="V11" s="61"/>
      <c r="W11" s="62"/>
      <c r="X11" s="67"/>
      <c r="Y11" s="31">
        <v>8</v>
      </c>
      <c r="Z11" s="56"/>
      <c r="AA11" s="57"/>
    </row>
    <row r="12" spans="1:27" s="9" customFormat="1" ht="15.75" customHeight="1">
      <c r="A12" s="68" t="s">
        <v>60</v>
      </c>
      <c r="B12" s="63" t="s">
        <v>56</v>
      </c>
      <c r="C12" s="60"/>
      <c r="D12" s="64"/>
      <c r="E12" s="46"/>
      <c r="F12" s="61">
        <f>C12-D12+(E12+E13)/2</f>
        <v>0</v>
      </c>
      <c r="G12" s="62"/>
      <c r="H12" s="66"/>
      <c r="I12" s="31"/>
      <c r="J12" s="56">
        <f>G12-H12+(I12+I13)/2</f>
        <v>0</v>
      </c>
      <c r="K12" s="60"/>
      <c r="L12" s="64"/>
      <c r="M12" s="46"/>
      <c r="N12" s="61">
        <f>K12-L12+(M12+M13)/2</f>
        <v>0</v>
      </c>
      <c r="O12" s="62"/>
      <c r="P12" s="66"/>
      <c r="Q12" s="31"/>
      <c r="R12" s="56">
        <f>O12-P12+(Q12+Q13)/2</f>
        <v>0</v>
      </c>
      <c r="S12" s="60"/>
      <c r="T12" s="64"/>
      <c r="U12" s="46"/>
      <c r="V12" s="61">
        <f>S12-T12+(U12+U13)/2</f>
        <v>0</v>
      </c>
      <c r="W12" s="62"/>
      <c r="X12" s="66"/>
      <c r="Y12" s="31"/>
      <c r="Z12" s="56">
        <f>W12-X12+(Y12+Y13)/2</f>
        <v>0</v>
      </c>
      <c r="AA12" s="57">
        <f>SUM(F12+J12+N12+R12+V12+Z12)</f>
        <v>0</v>
      </c>
    </row>
    <row r="13" spans="1:27" s="9" customFormat="1" ht="15.75" customHeight="1">
      <c r="A13" s="68"/>
      <c r="B13" s="63"/>
      <c r="C13" s="60"/>
      <c r="D13" s="65"/>
      <c r="E13" s="46"/>
      <c r="F13" s="61"/>
      <c r="G13" s="62"/>
      <c r="H13" s="67"/>
      <c r="I13" s="31"/>
      <c r="J13" s="56"/>
      <c r="K13" s="60"/>
      <c r="L13" s="65"/>
      <c r="M13" s="46"/>
      <c r="N13" s="61"/>
      <c r="O13" s="62"/>
      <c r="P13" s="67"/>
      <c r="Q13" s="31"/>
      <c r="R13" s="56"/>
      <c r="S13" s="60"/>
      <c r="T13" s="65"/>
      <c r="U13" s="46"/>
      <c r="V13" s="61"/>
      <c r="W13" s="62"/>
      <c r="X13" s="67"/>
      <c r="Y13" s="31"/>
      <c r="Z13" s="56"/>
      <c r="AA13" s="57"/>
    </row>
    <row r="14" spans="1:27" s="9" customFormat="1" ht="15.75" customHeight="1">
      <c r="A14" s="68" t="s">
        <v>61</v>
      </c>
      <c r="B14" s="63" t="s">
        <v>54</v>
      </c>
      <c r="C14" s="60">
        <v>2.5</v>
      </c>
      <c r="D14" s="64"/>
      <c r="E14" s="46">
        <v>7.5</v>
      </c>
      <c r="F14" s="61">
        <f>C14-D14+(E14+E15)/2</f>
        <v>10</v>
      </c>
      <c r="G14" s="62">
        <v>0.8</v>
      </c>
      <c r="H14" s="66"/>
      <c r="I14" s="31">
        <v>5.7</v>
      </c>
      <c r="J14" s="56">
        <f>G14-H14+(I14+I15)/2</f>
        <v>7.1000000000000005</v>
      </c>
      <c r="K14" s="60">
        <v>2</v>
      </c>
      <c r="L14" s="64"/>
      <c r="M14" s="46">
        <v>7</v>
      </c>
      <c r="N14" s="61">
        <f>K14-L14+(M14+M15)/2</f>
        <v>9.3</v>
      </c>
      <c r="O14" s="62">
        <v>2</v>
      </c>
      <c r="P14" s="66"/>
      <c r="Q14" s="31">
        <v>9</v>
      </c>
      <c r="R14" s="56">
        <f>O14-P14+(Q14+Q15)/2</f>
        <v>10.9</v>
      </c>
      <c r="S14" s="60">
        <v>2.8</v>
      </c>
      <c r="T14" s="64"/>
      <c r="U14" s="46">
        <v>8.2</v>
      </c>
      <c r="V14" s="61">
        <f>S14-T14+(U14+U15)/2</f>
        <v>11</v>
      </c>
      <c r="W14" s="62">
        <v>0</v>
      </c>
      <c r="X14" s="66"/>
      <c r="Y14" s="31">
        <v>8.1</v>
      </c>
      <c r="Z14" s="56">
        <f>W14-X14+(Y14+Y15)/2</f>
        <v>8</v>
      </c>
      <c r="AA14" s="57">
        <f>SUM(F14+J14+N14+R14+V14+Z14)</f>
        <v>56.300000000000004</v>
      </c>
    </row>
    <row r="15" spans="1:27" s="9" customFormat="1" ht="15.75" customHeight="1">
      <c r="A15" s="68"/>
      <c r="B15" s="63"/>
      <c r="C15" s="60"/>
      <c r="D15" s="65"/>
      <c r="E15" s="46">
        <v>7.5</v>
      </c>
      <c r="F15" s="61"/>
      <c r="G15" s="62"/>
      <c r="H15" s="67"/>
      <c r="I15" s="31">
        <v>6.9</v>
      </c>
      <c r="J15" s="56"/>
      <c r="K15" s="60"/>
      <c r="L15" s="65"/>
      <c r="M15" s="46">
        <v>7.6</v>
      </c>
      <c r="N15" s="61"/>
      <c r="O15" s="62"/>
      <c r="P15" s="67"/>
      <c r="Q15" s="31">
        <v>8.8</v>
      </c>
      <c r="R15" s="56"/>
      <c r="S15" s="60"/>
      <c r="T15" s="65"/>
      <c r="U15" s="46">
        <v>8.2</v>
      </c>
      <c r="V15" s="61"/>
      <c r="W15" s="62"/>
      <c r="X15" s="67"/>
      <c r="Y15" s="31">
        <v>7.9</v>
      </c>
      <c r="Z15" s="56"/>
      <c r="AA15" s="57"/>
    </row>
    <row r="16" spans="1:27" s="9" customFormat="1" ht="15.75" customHeight="1">
      <c r="A16" s="68" t="s">
        <v>62</v>
      </c>
      <c r="B16" s="63" t="s">
        <v>63</v>
      </c>
      <c r="C16" s="60">
        <v>1.8</v>
      </c>
      <c r="D16" s="64"/>
      <c r="E16" s="46">
        <v>7.5</v>
      </c>
      <c r="F16" s="61">
        <f>C16-D16+(E16+E17)/2</f>
        <v>9.25</v>
      </c>
      <c r="G16" s="62">
        <v>1.1</v>
      </c>
      <c r="H16" s="66">
        <v>3</v>
      </c>
      <c r="I16" s="31">
        <v>6</v>
      </c>
      <c r="J16" s="56">
        <f>G16-H16+(I16+I17)/2</f>
        <v>4.35</v>
      </c>
      <c r="K16" s="60"/>
      <c r="L16" s="64"/>
      <c r="M16" s="46"/>
      <c r="N16" s="61">
        <f>K16-L16+(M16+M17)/2</f>
        <v>0</v>
      </c>
      <c r="O16" s="62"/>
      <c r="P16" s="66"/>
      <c r="Q16" s="31"/>
      <c r="R16" s="56">
        <f>O16-P16+(Q16+Q17)/2</f>
        <v>0</v>
      </c>
      <c r="S16" s="60"/>
      <c r="T16" s="64"/>
      <c r="U16" s="46"/>
      <c r="V16" s="61">
        <f>S16-T16+(U16+U17)/2</f>
        <v>0</v>
      </c>
      <c r="W16" s="62">
        <v>0</v>
      </c>
      <c r="X16" s="66"/>
      <c r="Y16" s="31">
        <v>7</v>
      </c>
      <c r="Z16" s="56">
        <f>W16-X16+(Y16+Y17)/2</f>
        <v>7</v>
      </c>
      <c r="AA16" s="57">
        <f>SUM(F16+J16+N16+R16+V16+Z16)</f>
        <v>20.6</v>
      </c>
    </row>
    <row r="17" spans="1:27" ht="15.75" customHeight="1">
      <c r="A17" s="68"/>
      <c r="B17" s="63"/>
      <c r="C17" s="60"/>
      <c r="D17" s="65"/>
      <c r="E17" s="46">
        <v>7.4</v>
      </c>
      <c r="F17" s="61"/>
      <c r="G17" s="62"/>
      <c r="H17" s="67"/>
      <c r="I17" s="31">
        <v>6.5</v>
      </c>
      <c r="J17" s="56"/>
      <c r="K17" s="60"/>
      <c r="L17" s="65"/>
      <c r="M17" s="46"/>
      <c r="N17" s="61"/>
      <c r="O17" s="62"/>
      <c r="P17" s="67"/>
      <c r="Q17" s="31"/>
      <c r="R17" s="56"/>
      <c r="S17" s="60"/>
      <c r="T17" s="65"/>
      <c r="U17" s="46"/>
      <c r="V17" s="61"/>
      <c r="W17" s="62"/>
      <c r="X17" s="67"/>
      <c r="Y17" s="31">
        <v>7</v>
      </c>
      <c r="Z17" s="56"/>
      <c r="AA17" s="57"/>
    </row>
    <row r="18" spans="1:27" ht="15.75" customHeight="1">
      <c r="A18" s="68" t="s">
        <v>79</v>
      </c>
      <c r="B18" s="63"/>
      <c r="C18" s="60"/>
      <c r="D18" s="64"/>
      <c r="E18" s="46"/>
      <c r="F18" s="61">
        <f>C18-D18+(E18+E19)/2</f>
        <v>0</v>
      </c>
      <c r="G18" s="62"/>
      <c r="H18" s="66"/>
      <c r="I18" s="31"/>
      <c r="J18" s="56">
        <f>G18-H18+(I18+I19)/2</f>
        <v>0</v>
      </c>
      <c r="K18" s="60"/>
      <c r="L18" s="64"/>
      <c r="M18" s="46"/>
      <c r="N18" s="61">
        <f>K18-L18+(M18+M19)/2</f>
        <v>0</v>
      </c>
      <c r="O18" s="62"/>
      <c r="P18" s="66"/>
      <c r="Q18" s="31"/>
      <c r="R18" s="56">
        <f>O18-P18+(Q18+Q19)/2</f>
        <v>0</v>
      </c>
      <c r="S18" s="60">
        <v>2.8</v>
      </c>
      <c r="T18" s="64"/>
      <c r="U18" s="46">
        <v>6.4</v>
      </c>
      <c r="V18" s="61">
        <f>S18-T18+(U18+U19)/2</f>
        <v>8.8</v>
      </c>
      <c r="W18" s="62"/>
      <c r="X18" s="66"/>
      <c r="Y18" s="31"/>
      <c r="Z18" s="56">
        <f>W18-X18+(Y18+Y19)/2</f>
        <v>0</v>
      </c>
      <c r="AA18" s="57">
        <f>SUM(F18+J18+N18+R18+V18+Z18)</f>
        <v>8.8</v>
      </c>
    </row>
    <row r="19" spans="1:27" ht="15.75" customHeight="1">
      <c r="A19" s="68"/>
      <c r="B19" s="63"/>
      <c r="C19" s="60"/>
      <c r="D19" s="65"/>
      <c r="E19" s="46"/>
      <c r="F19" s="61"/>
      <c r="G19" s="62"/>
      <c r="H19" s="67"/>
      <c r="I19" s="31"/>
      <c r="J19" s="56"/>
      <c r="K19" s="60"/>
      <c r="L19" s="65"/>
      <c r="M19" s="46"/>
      <c r="N19" s="61"/>
      <c r="O19" s="62"/>
      <c r="P19" s="67"/>
      <c r="Q19" s="31"/>
      <c r="R19" s="56"/>
      <c r="S19" s="60"/>
      <c r="T19" s="65"/>
      <c r="U19" s="46">
        <v>5.6</v>
      </c>
      <c r="V19" s="61"/>
      <c r="W19" s="62"/>
      <c r="X19" s="67"/>
      <c r="Y19" s="31"/>
      <c r="Z19" s="56"/>
      <c r="AA19" s="57"/>
    </row>
    <row r="20" spans="1:27" ht="15.75" customHeight="1">
      <c r="A20" s="68" t="s">
        <v>80</v>
      </c>
      <c r="B20" s="63"/>
      <c r="C20" s="60"/>
      <c r="D20" s="64"/>
      <c r="E20" s="46"/>
      <c r="F20" s="61">
        <f>C20-D20+(E20+E21)/2</f>
        <v>0</v>
      </c>
      <c r="G20" s="62"/>
      <c r="H20" s="66"/>
      <c r="I20" s="31"/>
      <c r="J20" s="56">
        <f>G20-H20+(I20+I21)/2</f>
        <v>0</v>
      </c>
      <c r="K20" s="60"/>
      <c r="L20" s="64"/>
      <c r="M20" s="46"/>
      <c r="N20" s="61">
        <f>K20-L20+(M20+M21)/2</f>
        <v>0</v>
      </c>
      <c r="O20" s="62"/>
      <c r="P20" s="66"/>
      <c r="Q20" s="31"/>
      <c r="R20" s="56">
        <f>O20-P20+(Q20+Q21)/2</f>
        <v>0</v>
      </c>
      <c r="S20" s="60"/>
      <c r="T20" s="64"/>
      <c r="U20" s="46"/>
      <c r="V20" s="61">
        <f>S20-T20+(U20+U21)/2</f>
        <v>0</v>
      </c>
      <c r="W20" s="62"/>
      <c r="X20" s="66"/>
      <c r="Y20" s="31"/>
      <c r="Z20" s="56">
        <f>W20-X20+(Y20+Y21)/2</f>
        <v>0</v>
      </c>
      <c r="AA20" s="57">
        <f>SUM(F20+J20+N20+R20+V20+Z20)</f>
        <v>0</v>
      </c>
    </row>
    <row r="21" spans="1:27" ht="15.75" customHeight="1">
      <c r="A21" s="68"/>
      <c r="B21" s="63"/>
      <c r="C21" s="60"/>
      <c r="D21" s="65"/>
      <c r="E21" s="46"/>
      <c r="F21" s="61"/>
      <c r="G21" s="62"/>
      <c r="H21" s="67"/>
      <c r="I21" s="31"/>
      <c r="J21" s="56"/>
      <c r="K21" s="60"/>
      <c r="L21" s="65"/>
      <c r="M21" s="46"/>
      <c r="N21" s="61"/>
      <c r="O21" s="62"/>
      <c r="P21" s="67"/>
      <c r="Q21" s="31"/>
      <c r="R21" s="56"/>
      <c r="S21" s="60"/>
      <c r="T21" s="65"/>
      <c r="U21" s="46"/>
      <c r="V21" s="61"/>
      <c r="W21" s="62"/>
      <c r="X21" s="67"/>
      <c r="Y21" s="31"/>
      <c r="Z21" s="56"/>
      <c r="AA21" s="57"/>
    </row>
    <row r="22" spans="1:27" ht="15.75" customHeight="1">
      <c r="A22" s="68" t="s">
        <v>81</v>
      </c>
      <c r="B22" s="63"/>
      <c r="C22" s="60">
        <v>4</v>
      </c>
      <c r="D22" s="64"/>
      <c r="E22" s="46">
        <v>8.3</v>
      </c>
      <c r="F22" s="61">
        <f>C22-D22+(E22+E23)/2</f>
        <v>12.25</v>
      </c>
      <c r="G22" s="62"/>
      <c r="H22" s="66"/>
      <c r="I22" s="31"/>
      <c r="J22" s="56">
        <f>G22-H22+(I22+I23)/2</f>
        <v>0</v>
      </c>
      <c r="K22" s="60"/>
      <c r="L22" s="64"/>
      <c r="M22" s="46"/>
      <c r="N22" s="61">
        <f>K22-L22+(M22+M23)/2</f>
        <v>0</v>
      </c>
      <c r="O22" s="62">
        <v>2</v>
      </c>
      <c r="P22" s="66"/>
      <c r="Q22" s="31">
        <v>9.4</v>
      </c>
      <c r="R22" s="56">
        <f>O22-P22+(Q22+Q23)/2</f>
        <v>11.4</v>
      </c>
      <c r="S22" s="60"/>
      <c r="T22" s="64"/>
      <c r="U22" s="46"/>
      <c r="V22" s="61">
        <f>S22-T22+(U22+U23)/2</f>
        <v>0</v>
      </c>
      <c r="W22" s="62">
        <v>1.4</v>
      </c>
      <c r="X22" s="66"/>
      <c r="Y22" s="31">
        <v>7.9</v>
      </c>
      <c r="Z22" s="56">
        <f>W22-X22+(Y22+Y23)/2</f>
        <v>9.1</v>
      </c>
      <c r="AA22" s="57">
        <f>SUM(F22+J22+N22+R22+V22+Z22)</f>
        <v>32.75</v>
      </c>
    </row>
    <row r="23" spans="1:27" ht="15.75" customHeight="1">
      <c r="A23" s="68"/>
      <c r="B23" s="63"/>
      <c r="C23" s="60"/>
      <c r="D23" s="65"/>
      <c r="E23" s="46">
        <v>8.2</v>
      </c>
      <c r="F23" s="61"/>
      <c r="G23" s="62"/>
      <c r="H23" s="67"/>
      <c r="I23" s="31"/>
      <c r="J23" s="56"/>
      <c r="K23" s="60"/>
      <c r="L23" s="65"/>
      <c r="M23" s="46"/>
      <c r="N23" s="61"/>
      <c r="O23" s="62"/>
      <c r="P23" s="67"/>
      <c r="Q23" s="31">
        <v>9.4</v>
      </c>
      <c r="R23" s="56"/>
      <c r="S23" s="60"/>
      <c r="T23" s="65"/>
      <c r="U23" s="46"/>
      <c r="V23" s="61"/>
      <c r="W23" s="62"/>
      <c r="X23" s="67"/>
      <c r="Y23" s="31">
        <v>7.5</v>
      </c>
      <c r="Z23" s="56"/>
      <c r="AA23" s="57"/>
    </row>
    <row r="24" spans="1:27" ht="15.75" customHeight="1">
      <c r="A24" s="68" t="s">
        <v>86</v>
      </c>
      <c r="B24" s="63"/>
      <c r="C24" s="60">
        <v>2.7</v>
      </c>
      <c r="D24" s="64"/>
      <c r="E24" s="46">
        <v>8.4</v>
      </c>
      <c r="F24" s="61">
        <f>C24-D24+(E24+E25)/2</f>
        <v>11.100000000000001</v>
      </c>
      <c r="G24" s="62"/>
      <c r="H24" s="66"/>
      <c r="I24" s="31"/>
      <c r="J24" s="56">
        <f>G24-H24+(I24+I25)/2</f>
        <v>0</v>
      </c>
      <c r="K24" s="60">
        <v>3.3</v>
      </c>
      <c r="L24" s="64"/>
      <c r="M24" s="46">
        <v>7.1</v>
      </c>
      <c r="N24" s="61">
        <f>K24-L24+(M24+M25)/2</f>
        <v>10.649999999999999</v>
      </c>
      <c r="O24" s="62">
        <v>2</v>
      </c>
      <c r="P24" s="66"/>
      <c r="Q24" s="31">
        <v>9</v>
      </c>
      <c r="R24" s="56">
        <f>O24-P24+(Q24+Q25)/2</f>
        <v>11.1</v>
      </c>
      <c r="S24" s="60"/>
      <c r="T24" s="64"/>
      <c r="U24" s="46"/>
      <c r="V24" s="61">
        <f>S24-T24+(U24+U25)/2</f>
        <v>0</v>
      </c>
      <c r="W24" s="62"/>
      <c r="X24" s="66"/>
      <c r="Y24" s="31"/>
      <c r="Z24" s="56">
        <f>W24-X24+(Y24+Y25)/2</f>
        <v>0</v>
      </c>
      <c r="AA24" s="57">
        <f>SUM(F24+J24+N24+R24+V24+Z24)</f>
        <v>32.85</v>
      </c>
    </row>
    <row r="25" spans="1:27" ht="15.75" customHeight="1">
      <c r="A25" s="68"/>
      <c r="B25" s="63"/>
      <c r="C25" s="60"/>
      <c r="D25" s="65"/>
      <c r="E25" s="46">
        <v>8.4</v>
      </c>
      <c r="F25" s="61"/>
      <c r="G25" s="62"/>
      <c r="H25" s="67"/>
      <c r="I25" s="31"/>
      <c r="J25" s="56"/>
      <c r="K25" s="60"/>
      <c r="L25" s="65"/>
      <c r="M25" s="46">
        <v>7.6</v>
      </c>
      <c r="N25" s="61"/>
      <c r="O25" s="62"/>
      <c r="P25" s="67"/>
      <c r="Q25" s="31">
        <v>9.2</v>
      </c>
      <c r="R25" s="56"/>
      <c r="S25" s="60"/>
      <c r="T25" s="65"/>
      <c r="U25" s="46"/>
      <c r="V25" s="61"/>
      <c r="W25" s="62"/>
      <c r="X25" s="67"/>
      <c r="Y25" s="31"/>
      <c r="Z25" s="56"/>
      <c r="AA25" s="57"/>
    </row>
    <row r="26" spans="1:27" ht="15.75" customHeight="1">
      <c r="A26" s="80"/>
      <c r="B26" s="63"/>
      <c r="C26" s="60"/>
      <c r="D26" s="64"/>
      <c r="E26" s="46"/>
      <c r="F26" s="61">
        <f>C26-D26+(E26+E27)/2</f>
        <v>0</v>
      </c>
      <c r="G26" s="62"/>
      <c r="H26" s="66"/>
      <c r="I26" s="31"/>
      <c r="J26" s="56">
        <f>G26-H26+(I26+I27)/2</f>
        <v>0</v>
      </c>
      <c r="K26" s="60"/>
      <c r="L26" s="64"/>
      <c r="M26" s="46"/>
      <c r="N26" s="61">
        <f>K26-L26+(M26+M27)/2</f>
        <v>0</v>
      </c>
      <c r="O26" s="62"/>
      <c r="P26" s="66"/>
      <c r="Q26" s="31"/>
      <c r="R26" s="56">
        <f>O26-P26+(Q26+Q27)/2</f>
        <v>0</v>
      </c>
      <c r="S26" s="60"/>
      <c r="T26" s="64"/>
      <c r="U26" s="46"/>
      <c r="V26" s="61">
        <f>S26-T26+(U26+U27)/2</f>
        <v>0</v>
      </c>
      <c r="W26" s="62"/>
      <c r="X26" s="66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80"/>
      <c r="B27" s="63"/>
      <c r="C27" s="60"/>
      <c r="D27" s="65"/>
      <c r="E27" s="46"/>
      <c r="F27" s="61"/>
      <c r="G27" s="62"/>
      <c r="H27" s="67"/>
      <c r="I27" s="31"/>
      <c r="J27" s="56"/>
      <c r="K27" s="60"/>
      <c r="L27" s="65"/>
      <c r="M27" s="46"/>
      <c r="N27" s="61"/>
      <c r="O27" s="62"/>
      <c r="P27" s="67"/>
      <c r="Q27" s="31"/>
      <c r="R27" s="56"/>
      <c r="S27" s="60"/>
      <c r="T27" s="65"/>
      <c r="U27" s="46"/>
      <c r="V27" s="61"/>
      <c r="W27" s="62"/>
      <c r="X27" s="67"/>
      <c r="Y27" s="31"/>
      <c r="Z27" s="56"/>
      <c r="AA27" s="57"/>
    </row>
    <row r="28" spans="1:27" ht="21.75" customHeight="1">
      <c r="A28" s="7"/>
      <c r="B28" s="22"/>
      <c r="C28" s="47"/>
      <c r="D28" s="47"/>
      <c r="E28" s="47"/>
      <c r="F28" s="48">
        <f>SUM(LARGE(F8:F27,1),LARGE(F8:F27,2),LARGE(F8:F27,3))</f>
        <v>33.8</v>
      </c>
      <c r="G28" s="17"/>
      <c r="H28" s="17"/>
      <c r="I28" s="17"/>
      <c r="J28" s="23">
        <f>SUM(LARGE(J8:J27,1),LARGE(J8:J27,2),LARGE(J8:J27,3))</f>
        <v>23.800000000000004</v>
      </c>
      <c r="K28" s="47"/>
      <c r="L28" s="47"/>
      <c r="M28" s="47"/>
      <c r="N28" s="48">
        <f>SUM(LARGE(N8:N27,1),LARGE(N8:N27,2),LARGE(N8:N27,3))</f>
        <v>30.3</v>
      </c>
      <c r="O28" s="17"/>
      <c r="P28" s="17"/>
      <c r="Q28" s="17"/>
      <c r="R28" s="23">
        <f>SUM(LARGE(R8:R27,1),LARGE(R8:R27,2),LARGE(R8:R27,3))</f>
        <v>33.4</v>
      </c>
      <c r="S28" s="47"/>
      <c r="T28" s="47"/>
      <c r="U28" s="47"/>
      <c r="V28" s="48">
        <f>SUM(LARGE(V8:V27,1),LARGE(V8:V27,2),LARGE(V8:V27,3))</f>
        <v>33.35</v>
      </c>
      <c r="W28" s="17"/>
      <c r="X28" s="17"/>
      <c r="Y28" s="17"/>
      <c r="Z28" s="23">
        <f>SUM(LARGE(Z8:Z27,1),LARGE(Z8:Z27,2),LARGE(Z8:Z27,3))</f>
        <v>25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33.8</v>
      </c>
      <c r="K29" s="19"/>
      <c r="L29" s="19"/>
      <c r="M29" s="19"/>
      <c r="N29" s="17">
        <f>J30</f>
        <v>57.6</v>
      </c>
      <c r="O29" s="19"/>
      <c r="P29" s="19"/>
      <c r="Q29" s="19"/>
      <c r="R29" s="17">
        <f>N30</f>
        <v>87.9</v>
      </c>
      <c r="S29" s="19"/>
      <c r="T29" s="19"/>
      <c r="U29" s="19"/>
      <c r="V29" s="17">
        <f>R30</f>
        <v>121.30000000000001</v>
      </c>
      <c r="W29" s="19"/>
      <c r="X29" s="19"/>
      <c r="Y29" s="19"/>
      <c r="Z29" s="17">
        <f>V30</f>
        <v>154.65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57.6</v>
      </c>
      <c r="K30" s="19"/>
      <c r="L30" s="19"/>
      <c r="M30" s="19"/>
      <c r="N30" s="17">
        <f>SUM(N28+N29)</f>
        <v>87.9</v>
      </c>
      <c r="O30" s="19"/>
      <c r="P30" s="19"/>
      <c r="Q30" s="19"/>
      <c r="R30" s="17">
        <f>SUM(R28+R29)</f>
        <v>121.30000000000001</v>
      </c>
      <c r="S30" s="19"/>
      <c r="T30" s="19"/>
      <c r="U30" s="19"/>
      <c r="V30" s="17">
        <f>SUM(V28+V29)</f>
        <v>154.65</v>
      </c>
      <c r="W30" s="19"/>
      <c r="X30" s="19"/>
      <c r="Y30" s="19"/>
      <c r="Z30" s="17">
        <f>SUM(Z28+Z29)</f>
        <v>179.65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</sheetData>
  <sheetProtection/>
  <mergeCells count="219">
    <mergeCell ref="X22:X23"/>
    <mergeCell ref="T24:T25"/>
    <mergeCell ref="X24:X25"/>
    <mergeCell ref="W24:W25"/>
    <mergeCell ref="W22:W23"/>
    <mergeCell ref="V22:V23"/>
    <mergeCell ref="X20:X21"/>
    <mergeCell ref="G18:G19"/>
    <mergeCell ref="J18:J19"/>
    <mergeCell ref="P18:P19"/>
    <mergeCell ref="K20:K21"/>
    <mergeCell ref="O20:O21"/>
    <mergeCell ref="H20:H21"/>
    <mergeCell ref="L20:L21"/>
    <mergeCell ref="P20:P21"/>
    <mergeCell ref="T20:T21"/>
    <mergeCell ref="L22:L23"/>
    <mergeCell ref="P22:P23"/>
    <mergeCell ref="O22:O23"/>
    <mergeCell ref="G22:G23"/>
    <mergeCell ref="J22:J23"/>
    <mergeCell ref="N22:N23"/>
    <mergeCell ref="K22:K23"/>
    <mergeCell ref="H22:H23"/>
    <mergeCell ref="N20:N21"/>
    <mergeCell ref="D14:D15"/>
    <mergeCell ref="H14:H15"/>
    <mergeCell ref="J14:J15"/>
    <mergeCell ref="K14:K15"/>
    <mergeCell ref="D16:D17"/>
    <mergeCell ref="G16:G17"/>
    <mergeCell ref="J16:J17"/>
    <mergeCell ref="F14:F15"/>
    <mergeCell ref="L18:L19"/>
    <mergeCell ref="O12:O13"/>
    <mergeCell ref="O10:O11"/>
    <mergeCell ref="N12:N13"/>
    <mergeCell ref="K10:K11"/>
    <mergeCell ref="N10:N11"/>
    <mergeCell ref="P12:P13"/>
    <mergeCell ref="L12:L13"/>
    <mergeCell ref="X18:X19"/>
    <mergeCell ref="X12:X13"/>
    <mergeCell ref="S14:S15"/>
    <mergeCell ref="T14:T15"/>
    <mergeCell ref="V14:V15"/>
    <mergeCell ref="W14:W15"/>
    <mergeCell ref="V18:V19"/>
    <mergeCell ref="W18:W19"/>
    <mergeCell ref="T18:T19"/>
    <mergeCell ref="R10:R11"/>
    <mergeCell ref="Z10:Z11"/>
    <mergeCell ref="V12:V13"/>
    <mergeCell ref="V10:V11"/>
    <mergeCell ref="T10:T11"/>
    <mergeCell ref="T12:T13"/>
    <mergeCell ref="W12:W13"/>
    <mergeCell ref="W10:W11"/>
    <mergeCell ref="R12:R13"/>
    <mergeCell ref="S12:S13"/>
    <mergeCell ref="R1:V1"/>
    <mergeCell ref="S3:AA3"/>
    <mergeCell ref="S8:S9"/>
    <mergeCell ref="V8:V9"/>
    <mergeCell ref="W8:W9"/>
    <mergeCell ref="Z8:Z9"/>
    <mergeCell ref="AA8:AA9"/>
    <mergeCell ref="O6:R6"/>
    <mergeCell ref="S6:V6"/>
    <mergeCell ref="T8:T9"/>
    <mergeCell ref="AA22:AA23"/>
    <mergeCell ref="AA10:AA11"/>
    <mergeCell ref="AA12:AA13"/>
    <mergeCell ref="AA14:AA15"/>
    <mergeCell ref="AA16:AA17"/>
    <mergeCell ref="AA18:AA19"/>
    <mergeCell ref="AA20:AA21"/>
    <mergeCell ref="W20:W21"/>
    <mergeCell ref="R20:R21"/>
    <mergeCell ref="S20:S21"/>
    <mergeCell ref="V20:V21"/>
    <mergeCell ref="W6:Z6"/>
    <mergeCell ref="C3:K3"/>
    <mergeCell ref="S10:S11"/>
    <mergeCell ref="X10:X11"/>
    <mergeCell ref="X8:X9"/>
    <mergeCell ref="P10:P11"/>
    <mergeCell ref="R22:R23"/>
    <mergeCell ref="R14:R15"/>
    <mergeCell ref="AA24:AA25"/>
    <mergeCell ref="Z24:Z25"/>
    <mergeCell ref="R24:R25"/>
    <mergeCell ref="S24:S25"/>
    <mergeCell ref="V24:V25"/>
    <mergeCell ref="S22:S23"/>
    <mergeCell ref="T22:T23"/>
    <mergeCell ref="Z16:Z17"/>
    <mergeCell ref="F10:F11"/>
    <mergeCell ref="C22:C23"/>
    <mergeCell ref="G14:G15"/>
    <mergeCell ref="D22:D23"/>
    <mergeCell ref="D10:D11"/>
    <mergeCell ref="G12:G13"/>
    <mergeCell ref="F22:F23"/>
    <mergeCell ref="D20:D21"/>
    <mergeCell ref="C18:C19"/>
    <mergeCell ref="F18:F19"/>
    <mergeCell ref="L8:L9"/>
    <mergeCell ref="H12:H13"/>
    <mergeCell ref="K8:K9"/>
    <mergeCell ref="H10:H11"/>
    <mergeCell ref="L10:L11"/>
    <mergeCell ref="J12:J13"/>
    <mergeCell ref="K12:K13"/>
    <mergeCell ref="A8:A9"/>
    <mergeCell ref="B8:B9"/>
    <mergeCell ref="C8:C9"/>
    <mergeCell ref="A14:A15"/>
    <mergeCell ref="B14:B15"/>
    <mergeCell ref="C14:C15"/>
    <mergeCell ref="A10:A11"/>
    <mergeCell ref="B10:B11"/>
    <mergeCell ref="C6:F6"/>
    <mergeCell ref="G6:J6"/>
    <mergeCell ref="F8:F9"/>
    <mergeCell ref="D8:D9"/>
    <mergeCell ref="H8:H9"/>
    <mergeCell ref="G10:G11"/>
    <mergeCell ref="J10:J11"/>
    <mergeCell ref="G8:G9"/>
    <mergeCell ref="J8:J9"/>
    <mergeCell ref="C10:C11"/>
    <mergeCell ref="K6:N6"/>
    <mergeCell ref="N8:N9"/>
    <mergeCell ref="O8:O9"/>
    <mergeCell ref="R8:R9"/>
    <mergeCell ref="P8:P9"/>
    <mergeCell ref="A12:A13"/>
    <mergeCell ref="B12:B13"/>
    <mergeCell ref="C12:C13"/>
    <mergeCell ref="F12:F13"/>
    <mergeCell ref="D12:D13"/>
    <mergeCell ref="Z12:Z13"/>
    <mergeCell ref="L16:L17"/>
    <mergeCell ref="O16:O17"/>
    <mergeCell ref="R16:R17"/>
    <mergeCell ref="O14:O15"/>
    <mergeCell ref="L14:L15"/>
    <mergeCell ref="N14:N15"/>
    <mergeCell ref="Z14:Z15"/>
    <mergeCell ref="X14:X15"/>
    <mergeCell ref="P16:P17"/>
    <mergeCell ref="P14:P15"/>
    <mergeCell ref="V16:V17"/>
    <mergeCell ref="T16:T17"/>
    <mergeCell ref="X16:X17"/>
    <mergeCell ref="W16:W17"/>
    <mergeCell ref="K16:K17"/>
    <mergeCell ref="N16:N17"/>
    <mergeCell ref="S16:S17"/>
    <mergeCell ref="D18:D19"/>
    <mergeCell ref="C16:C17"/>
    <mergeCell ref="F16:F17"/>
    <mergeCell ref="K18:K19"/>
    <mergeCell ref="N18:N19"/>
    <mergeCell ref="Z18:Z19"/>
    <mergeCell ref="R18:R19"/>
    <mergeCell ref="S18:S19"/>
    <mergeCell ref="H18:H19"/>
    <mergeCell ref="H16:H17"/>
    <mergeCell ref="Z20:Z21"/>
    <mergeCell ref="Z22:Z23"/>
    <mergeCell ref="A20:A21"/>
    <mergeCell ref="B20:B21"/>
    <mergeCell ref="C20:C21"/>
    <mergeCell ref="F20:F21"/>
    <mergeCell ref="G20:G21"/>
    <mergeCell ref="J20:J21"/>
    <mergeCell ref="A22:A23"/>
    <mergeCell ref="B22:B23"/>
    <mergeCell ref="P24:P25"/>
    <mergeCell ref="J24:J25"/>
    <mergeCell ref="K24:K25"/>
    <mergeCell ref="N24:N25"/>
    <mergeCell ref="O24:O25"/>
    <mergeCell ref="D24:D25"/>
    <mergeCell ref="A16:A17"/>
    <mergeCell ref="B16:B17"/>
    <mergeCell ref="O18:O19"/>
    <mergeCell ref="A18:A19"/>
    <mergeCell ref="B18:B19"/>
    <mergeCell ref="L24:L25"/>
    <mergeCell ref="G24:G25"/>
    <mergeCell ref="B24:B25"/>
    <mergeCell ref="C24:C25"/>
    <mergeCell ref="F24:F25"/>
    <mergeCell ref="B26:B27"/>
    <mergeCell ref="C26:C27"/>
    <mergeCell ref="F26:F27"/>
    <mergeCell ref="G26:G27"/>
    <mergeCell ref="A24:A25"/>
    <mergeCell ref="H24:H25"/>
    <mergeCell ref="A26:A27"/>
    <mergeCell ref="S26:S27"/>
    <mergeCell ref="V26:V27"/>
    <mergeCell ref="J26:J27"/>
    <mergeCell ref="K26:K27"/>
    <mergeCell ref="T26:T27"/>
    <mergeCell ref="D26:D27"/>
    <mergeCell ref="Z26:Z27"/>
    <mergeCell ref="AA26:AA27"/>
    <mergeCell ref="W26:W27"/>
    <mergeCell ref="X26:X27"/>
    <mergeCell ref="H26:H27"/>
    <mergeCell ref="O26:O27"/>
    <mergeCell ref="L26:L27"/>
    <mergeCell ref="P26:P27"/>
    <mergeCell ref="N26:N27"/>
    <mergeCell ref="R26:R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C32"/>
  <sheetViews>
    <sheetView view="pageBreakPreview" zoomScale="75" zoomScaleSheetLayoutView="75" zoomScalePageLayoutView="0" workbookViewId="0" topLeftCell="A1">
      <selection activeCell="S3" sqref="S3:AA3"/>
    </sheetView>
  </sheetViews>
  <sheetFormatPr defaultColWidth="11.42187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Vinnhorst!R1:V1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Vinnhorst!C3:K3</f>
        <v>Verbandsliga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53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71" t="s">
        <v>6</v>
      </c>
      <c r="D6" s="71"/>
      <c r="E6" s="71"/>
      <c r="F6" s="71"/>
      <c r="G6" s="72" t="s">
        <v>7</v>
      </c>
      <c r="H6" s="72"/>
      <c r="I6" s="72"/>
      <c r="J6" s="72"/>
      <c r="K6" s="71" t="s">
        <v>8</v>
      </c>
      <c r="L6" s="71"/>
      <c r="M6" s="71"/>
      <c r="N6" s="71"/>
      <c r="O6" s="72" t="s">
        <v>9</v>
      </c>
      <c r="P6" s="72"/>
      <c r="Q6" s="72"/>
      <c r="R6" s="72"/>
      <c r="S6" s="71" t="s">
        <v>10</v>
      </c>
      <c r="T6" s="71"/>
      <c r="U6" s="71"/>
      <c r="V6" s="71"/>
      <c r="W6" s="72" t="s">
        <v>11</v>
      </c>
      <c r="X6" s="72"/>
      <c r="Y6" s="72"/>
      <c r="Z6" s="72"/>
      <c r="AA6" s="50" t="s">
        <v>12</v>
      </c>
    </row>
    <row r="7" spans="1:27" s="16" customFormat="1" ht="25.5">
      <c r="A7" s="14"/>
      <c r="B7" s="14"/>
      <c r="C7" s="44" t="s">
        <v>48</v>
      </c>
      <c r="D7" s="44" t="s">
        <v>39</v>
      </c>
      <c r="E7" s="44" t="s">
        <v>49</v>
      </c>
      <c r="F7" s="45" t="s">
        <v>13</v>
      </c>
      <c r="G7" s="15" t="s">
        <v>48</v>
      </c>
      <c r="H7" s="43" t="s">
        <v>39</v>
      </c>
      <c r="I7" s="43" t="s">
        <v>49</v>
      </c>
      <c r="J7" s="15" t="s">
        <v>13</v>
      </c>
      <c r="K7" s="44" t="s">
        <v>48</v>
      </c>
      <c r="L7" s="44" t="s">
        <v>39</v>
      </c>
      <c r="M7" s="44" t="s">
        <v>49</v>
      </c>
      <c r="N7" s="45" t="s">
        <v>13</v>
      </c>
      <c r="O7" s="15" t="s">
        <v>48</v>
      </c>
      <c r="P7" s="43" t="s">
        <v>39</v>
      </c>
      <c r="Q7" s="43" t="s">
        <v>49</v>
      </c>
      <c r="R7" s="15" t="s">
        <v>13</v>
      </c>
      <c r="S7" s="44" t="s">
        <v>48</v>
      </c>
      <c r="T7" s="44" t="s">
        <v>39</v>
      </c>
      <c r="U7" s="44" t="s">
        <v>49</v>
      </c>
      <c r="V7" s="45" t="s">
        <v>13</v>
      </c>
      <c r="W7" s="15" t="s">
        <v>48</v>
      </c>
      <c r="X7" s="43" t="s">
        <v>39</v>
      </c>
      <c r="Y7" s="43" t="s">
        <v>49</v>
      </c>
      <c r="Z7" s="15" t="s">
        <v>13</v>
      </c>
      <c r="AA7" s="51"/>
    </row>
    <row r="8" spans="1:27" s="9" customFormat="1" ht="15.75" customHeight="1">
      <c r="A8" s="68"/>
      <c r="B8" s="81"/>
      <c r="C8" s="60"/>
      <c r="D8" s="64"/>
      <c r="E8" s="46"/>
      <c r="F8" s="61">
        <f>C8-D8+(E8+E9)/2</f>
        <v>0</v>
      </c>
      <c r="G8" s="62"/>
      <c r="H8" s="66"/>
      <c r="I8" s="31"/>
      <c r="J8" s="56">
        <f>G8-H8+(I8+I9)/2</f>
        <v>0</v>
      </c>
      <c r="K8" s="60"/>
      <c r="L8" s="64"/>
      <c r="M8" s="46"/>
      <c r="N8" s="61">
        <f>K8-L8+(M8+M9)/2</f>
        <v>0</v>
      </c>
      <c r="O8" s="62"/>
      <c r="P8" s="66"/>
      <c r="Q8" s="31"/>
      <c r="R8" s="56">
        <f>O8-P8+(Q8+Q9)/2</f>
        <v>0</v>
      </c>
      <c r="S8" s="60"/>
      <c r="T8" s="64"/>
      <c r="U8" s="46"/>
      <c r="V8" s="61">
        <f>S8-T8+(U8+U9)/2</f>
        <v>0</v>
      </c>
      <c r="W8" s="62"/>
      <c r="X8" s="66"/>
      <c r="Y8" s="31"/>
      <c r="Z8" s="56">
        <f>W8-X8+(Y8+Y9)/2</f>
        <v>0</v>
      </c>
      <c r="AA8" s="57">
        <f>SUM(F8+J8+N8+R8+V8+Z8)</f>
        <v>0</v>
      </c>
    </row>
    <row r="9" spans="1:27" s="9" customFormat="1" ht="15.75" customHeight="1">
      <c r="A9" s="68"/>
      <c r="B9" s="81"/>
      <c r="C9" s="60"/>
      <c r="D9" s="65"/>
      <c r="E9" s="46"/>
      <c r="F9" s="61"/>
      <c r="G9" s="62"/>
      <c r="H9" s="67"/>
      <c r="I9" s="31"/>
      <c r="J9" s="56"/>
      <c r="K9" s="60"/>
      <c r="L9" s="65"/>
      <c r="M9" s="46"/>
      <c r="N9" s="61"/>
      <c r="O9" s="62"/>
      <c r="P9" s="67"/>
      <c r="Q9" s="31"/>
      <c r="R9" s="56"/>
      <c r="S9" s="60"/>
      <c r="T9" s="65"/>
      <c r="U9" s="46"/>
      <c r="V9" s="61"/>
      <c r="W9" s="62"/>
      <c r="X9" s="67"/>
      <c r="Y9" s="31"/>
      <c r="Z9" s="56"/>
      <c r="AA9" s="57"/>
    </row>
    <row r="10" spans="1:27" s="9" customFormat="1" ht="15.75" customHeight="1">
      <c r="A10" s="68"/>
      <c r="B10" s="81"/>
      <c r="C10" s="60"/>
      <c r="D10" s="64"/>
      <c r="E10" s="46"/>
      <c r="F10" s="61">
        <f>C10-D10+(E10+E11)/2</f>
        <v>0</v>
      </c>
      <c r="G10" s="62"/>
      <c r="H10" s="66"/>
      <c r="I10" s="31"/>
      <c r="J10" s="56">
        <f>G10-H10+(I10+I11)/2</f>
        <v>0</v>
      </c>
      <c r="K10" s="60"/>
      <c r="L10" s="64"/>
      <c r="M10" s="46"/>
      <c r="N10" s="61">
        <f>K10-L10+(M10+M11)/2</f>
        <v>0</v>
      </c>
      <c r="O10" s="62"/>
      <c r="P10" s="66"/>
      <c r="Q10" s="31"/>
      <c r="R10" s="56">
        <f>O10-P10+(Q10+Q11)/2</f>
        <v>0</v>
      </c>
      <c r="S10" s="60"/>
      <c r="T10" s="64"/>
      <c r="U10" s="46"/>
      <c r="V10" s="61">
        <f>S10-T10+(U10+U11)/2</f>
        <v>0</v>
      </c>
      <c r="W10" s="62"/>
      <c r="X10" s="66"/>
      <c r="Y10" s="31"/>
      <c r="Z10" s="56">
        <f>W10-X10+(Y10+Y11)/2</f>
        <v>0</v>
      </c>
      <c r="AA10" s="57">
        <f>SUM(F10+J10+N10+R10+V10+Z10)</f>
        <v>0</v>
      </c>
    </row>
    <row r="11" spans="1:27" s="9" customFormat="1" ht="15.75" customHeight="1">
      <c r="A11" s="68"/>
      <c r="B11" s="81"/>
      <c r="C11" s="60"/>
      <c r="D11" s="65"/>
      <c r="E11" s="46"/>
      <c r="F11" s="61"/>
      <c r="G11" s="62"/>
      <c r="H11" s="67"/>
      <c r="I11" s="31"/>
      <c r="J11" s="56"/>
      <c r="K11" s="60"/>
      <c r="L11" s="65"/>
      <c r="M11" s="46"/>
      <c r="N11" s="61"/>
      <c r="O11" s="62"/>
      <c r="P11" s="67"/>
      <c r="Q11" s="31"/>
      <c r="R11" s="56"/>
      <c r="S11" s="60"/>
      <c r="T11" s="65"/>
      <c r="U11" s="46"/>
      <c r="V11" s="61"/>
      <c r="W11" s="62"/>
      <c r="X11" s="67"/>
      <c r="Y11" s="31"/>
      <c r="Z11" s="56"/>
      <c r="AA11" s="57"/>
    </row>
    <row r="12" spans="1:27" s="9" customFormat="1" ht="15.75" customHeight="1">
      <c r="A12" s="82"/>
      <c r="B12" s="81"/>
      <c r="C12" s="60"/>
      <c r="D12" s="64"/>
      <c r="E12" s="46"/>
      <c r="F12" s="61">
        <f>C12-D12+(E12+E13)/2</f>
        <v>0</v>
      </c>
      <c r="G12" s="62"/>
      <c r="H12" s="66"/>
      <c r="I12" s="31"/>
      <c r="J12" s="56">
        <f>G12-H12+(I12+I13)/2</f>
        <v>0</v>
      </c>
      <c r="K12" s="60"/>
      <c r="L12" s="64"/>
      <c r="M12" s="46"/>
      <c r="N12" s="61">
        <f>K12-L12+(M12+M13)/2</f>
        <v>0</v>
      </c>
      <c r="O12" s="62"/>
      <c r="P12" s="66"/>
      <c r="Q12" s="31"/>
      <c r="R12" s="56">
        <f>O12-P12+(Q12+Q13)/2</f>
        <v>0</v>
      </c>
      <c r="S12" s="60"/>
      <c r="T12" s="64"/>
      <c r="U12" s="46"/>
      <c r="V12" s="61">
        <f>S12-T12+(U12+U13)/2</f>
        <v>0</v>
      </c>
      <c r="W12" s="62"/>
      <c r="X12" s="66"/>
      <c r="Y12" s="31"/>
      <c r="Z12" s="56">
        <f>W12-X12+(Y12+Y13)/2</f>
        <v>0</v>
      </c>
      <c r="AA12" s="57">
        <f>SUM(F12+J12+N12+R12+V12+Z12)</f>
        <v>0</v>
      </c>
    </row>
    <row r="13" spans="1:27" s="9" customFormat="1" ht="15.75" customHeight="1">
      <c r="A13" s="82"/>
      <c r="B13" s="81"/>
      <c r="C13" s="60"/>
      <c r="D13" s="65"/>
      <c r="E13" s="46"/>
      <c r="F13" s="61"/>
      <c r="G13" s="62"/>
      <c r="H13" s="67"/>
      <c r="I13" s="31"/>
      <c r="J13" s="56"/>
      <c r="K13" s="60"/>
      <c r="L13" s="65"/>
      <c r="M13" s="46"/>
      <c r="N13" s="61"/>
      <c r="O13" s="62"/>
      <c r="P13" s="67"/>
      <c r="Q13" s="31"/>
      <c r="R13" s="56"/>
      <c r="S13" s="60"/>
      <c r="T13" s="65"/>
      <c r="U13" s="46"/>
      <c r="V13" s="61"/>
      <c r="W13" s="62"/>
      <c r="X13" s="67"/>
      <c r="Y13" s="31"/>
      <c r="Z13" s="56"/>
      <c r="AA13" s="57"/>
    </row>
    <row r="14" spans="1:27" s="9" customFormat="1" ht="15.75" customHeight="1">
      <c r="A14" s="68"/>
      <c r="B14" s="81"/>
      <c r="C14" s="60"/>
      <c r="D14" s="64"/>
      <c r="E14" s="46"/>
      <c r="F14" s="61">
        <f>C14-D14+(E14+E15)/2</f>
        <v>0</v>
      </c>
      <c r="G14" s="62"/>
      <c r="H14" s="66"/>
      <c r="I14" s="31"/>
      <c r="J14" s="56">
        <f>G14-H14+(I14+I15)/2</f>
        <v>0</v>
      </c>
      <c r="K14" s="60"/>
      <c r="L14" s="64"/>
      <c r="M14" s="46"/>
      <c r="N14" s="61">
        <f>K14-L14+(M14+M15)/2</f>
        <v>0</v>
      </c>
      <c r="O14" s="62"/>
      <c r="P14" s="66"/>
      <c r="Q14" s="31"/>
      <c r="R14" s="56">
        <f>O14-P14+(Q14+Q15)/2</f>
        <v>0</v>
      </c>
      <c r="S14" s="60"/>
      <c r="T14" s="64"/>
      <c r="U14" s="46"/>
      <c r="V14" s="61">
        <f>S14-T14+(U14+U15)/2</f>
        <v>0</v>
      </c>
      <c r="W14" s="62"/>
      <c r="X14" s="66"/>
      <c r="Y14" s="31"/>
      <c r="Z14" s="56">
        <f>W14-X14+(Y14+Y15)/2</f>
        <v>0</v>
      </c>
      <c r="AA14" s="57">
        <f>SUM(F14+J14+N14+R14+V14+Z14)</f>
        <v>0</v>
      </c>
    </row>
    <row r="15" spans="1:27" s="9" customFormat="1" ht="15.75" customHeight="1">
      <c r="A15" s="68"/>
      <c r="B15" s="81"/>
      <c r="C15" s="60"/>
      <c r="D15" s="65"/>
      <c r="E15" s="46"/>
      <c r="F15" s="61"/>
      <c r="G15" s="62"/>
      <c r="H15" s="67"/>
      <c r="I15" s="31"/>
      <c r="J15" s="56"/>
      <c r="K15" s="60"/>
      <c r="L15" s="65"/>
      <c r="M15" s="46"/>
      <c r="N15" s="61"/>
      <c r="O15" s="62"/>
      <c r="P15" s="67"/>
      <c r="Q15" s="31"/>
      <c r="R15" s="56"/>
      <c r="S15" s="60"/>
      <c r="T15" s="65"/>
      <c r="U15" s="46"/>
      <c r="V15" s="61"/>
      <c r="W15" s="62"/>
      <c r="X15" s="67"/>
      <c r="Y15" s="31"/>
      <c r="Z15" s="56"/>
      <c r="AA15" s="57"/>
    </row>
    <row r="16" spans="1:27" s="9" customFormat="1" ht="15.75" customHeight="1">
      <c r="A16" s="68"/>
      <c r="B16" s="81"/>
      <c r="C16" s="60"/>
      <c r="D16" s="64"/>
      <c r="E16" s="46"/>
      <c r="F16" s="61">
        <f>C16-D16+(E16+E17)/2</f>
        <v>0</v>
      </c>
      <c r="G16" s="62"/>
      <c r="H16" s="66"/>
      <c r="I16" s="31"/>
      <c r="J16" s="56">
        <f>G16-H16+(I16+I17)/2</f>
        <v>0</v>
      </c>
      <c r="K16" s="60"/>
      <c r="L16" s="64"/>
      <c r="M16" s="46"/>
      <c r="N16" s="61">
        <f>K16-L16+(M16+M17)/2</f>
        <v>0</v>
      </c>
      <c r="O16" s="62"/>
      <c r="P16" s="66"/>
      <c r="Q16" s="31"/>
      <c r="R16" s="56">
        <f>O16-P16+(Q16+Q17)/2</f>
        <v>0</v>
      </c>
      <c r="S16" s="60"/>
      <c r="T16" s="64"/>
      <c r="U16" s="46"/>
      <c r="V16" s="61">
        <f>S16-T16+(U16+U17)/2</f>
        <v>0</v>
      </c>
      <c r="W16" s="62"/>
      <c r="X16" s="66"/>
      <c r="Y16" s="31"/>
      <c r="Z16" s="56">
        <f>W16-X16+(Y16+Y17)/2</f>
        <v>0</v>
      </c>
      <c r="AA16" s="57">
        <f>SUM(F16+J16+N16+R16+V16+Z16)</f>
        <v>0</v>
      </c>
    </row>
    <row r="17" spans="1:27" ht="15.75" customHeight="1">
      <c r="A17" s="68"/>
      <c r="B17" s="81"/>
      <c r="C17" s="60"/>
      <c r="D17" s="65"/>
      <c r="E17" s="46"/>
      <c r="F17" s="61"/>
      <c r="G17" s="62"/>
      <c r="H17" s="67"/>
      <c r="I17" s="31"/>
      <c r="J17" s="56"/>
      <c r="K17" s="60"/>
      <c r="L17" s="65"/>
      <c r="M17" s="46"/>
      <c r="N17" s="61"/>
      <c r="O17" s="62"/>
      <c r="P17" s="67"/>
      <c r="Q17" s="31"/>
      <c r="R17" s="56"/>
      <c r="S17" s="60"/>
      <c r="T17" s="65"/>
      <c r="U17" s="46"/>
      <c r="V17" s="61"/>
      <c r="W17" s="62"/>
      <c r="X17" s="67"/>
      <c r="Y17" s="31"/>
      <c r="Z17" s="56"/>
      <c r="AA17" s="57"/>
    </row>
    <row r="18" spans="1:27" ht="15.75" customHeight="1">
      <c r="A18" s="68"/>
      <c r="B18" s="81"/>
      <c r="C18" s="60"/>
      <c r="D18" s="64"/>
      <c r="E18" s="46"/>
      <c r="F18" s="61">
        <f>C18-D18+(E18+E19)/2</f>
        <v>0</v>
      </c>
      <c r="G18" s="62"/>
      <c r="H18" s="66"/>
      <c r="I18" s="31"/>
      <c r="J18" s="56">
        <f>G18-H18+(I18+I19)/2</f>
        <v>0</v>
      </c>
      <c r="K18" s="60"/>
      <c r="L18" s="64"/>
      <c r="M18" s="46"/>
      <c r="N18" s="61">
        <f>K18-L18+(M18+M19)/2</f>
        <v>0</v>
      </c>
      <c r="O18" s="62"/>
      <c r="P18" s="66"/>
      <c r="Q18" s="31"/>
      <c r="R18" s="56">
        <f>O18-P18+(Q18+Q19)/2</f>
        <v>0</v>
      </c>
      <c r="S18" s="60"/>
      <c r="T18" s="64"/>
      <c r="U18" s="46"/>
      <c r="V18" s="61">
        <f>S18-T18+(U18+U19)/2</f>
        <v>0</v>
      </c>
      <c r="W18" s="62"/>
      <c r="X18" s="66"/>
      <c r="Y18" s="31"/>
      <c r="Z18" s="56">
        <f>W18-X18+(Y18+Y19)/2</f>
        <v>0</v>
      </c>
      <c r="AA18" s="57">
        <f>SUM(F18+J18+N18+R18+V18+Z18)</f>
        <v>0</v>
      </c>
    </row>
    <row r="19" spans="1:27" ht="15.75" customHeight="1">
      <c r="A19" s="68"/>
      <c r="B19" s="81"/>
      <c r="C19" s="60"/>
      <c r="D19" s="65"/>
      <c r="E19" s="46"/>
      <c r="F19" s="61"/>
      <c r="G19" s="62"/>
      <c r="H19" s="67"/>
      <c r="I19" s="31"/>
      <c r="J19" s="56"/>
      <c r="K19" s="60"/>
      <c r="L19" s="65"/>
      <c r="M19" s="46"/>
      <c r="N19" s="61"/>
      <c r="O19" s="62"/>
      <c r="P19" s="67"/>
      <c r="Q19" s="31"/>
      <c r="R19" s="56"/>
      <c r="S19" s="60"/>
      <c r="T19" s="65"/>
      <c r="U19" s="46"/>
      <c r="V19" s="61"/>
      <c r="W19" s="62"/>
      <c r="X19" s="67"/>
      <c r="Y19" s="31"/>
      <c r="Z19" s="56"/>
      <c r="AA19" s="57"/>
    </row>
    <row r="20" spans="1:27" ht="15.75" customHeight="1">
      <c r="A20" s="68"/>
      <c r="B20" s="81"/>
      <c r="C20" s="60"/>
      <c r="D20" s="64"/>
      <c r="E20" s="46"/>
      <c r="F20" s="61">
        <f>C20-D20+(E20+E21)/2</f>
        <v>0</v>
      </c>
      <c r="G20" s="62"/>
      <c r="H20" s="66"/>
      <c r="I20" s="31"/>
      <c r="J20" s="56">
        <f>G20-H20+(I20+I21)/2</f>
        <v>0</v>
      </c>
      <c r="K20" s="60"/>
      <c r="L20" s="64"/>
      <c r="M20" s="46"/>
      <c r="N20" s="61">
        <f>K20-L20+(M20+M21)/2</f>
        <v>0</v>
      </c>
      <c r="O20" s="62"/>
      <c r="P20" s="66"/>
      <c r="Q20" s="31"/>
      <c r="R20" s="56">
        <f>O20-P20+(Q20+Q21)/2</f>
        <v>0</v>
      </c>
      <c r="S20" s="60"/>
      <c r="T20" s="64"/>
      <c r="U20" s="46"/>
      <c r="V20" s="61">
        <f>S20-T20+(U20+U21)/2</f>
        <v>0</v>
      </c>
      <c r="W20" s="62"/>
      <c r="X20" s="66"/>
      <c r="Y20" s="31"/>
      <c r="Z20" s="56">
        <f>W20-X20+(Y20+Y21)/2</f>
        <v>0</v>
      </c>
      <c r="AA20" s="57">
        <f>SUM(F20+J20+N20+R20+V20+Z20)</f>
        <v>0</v>
      </c>
    </row>
    <row r="21" spans="1:27" ht="15.75" customHeight="1">
      <c r="A21" s="68"/>
      <c r="B21" s="81"/>
      <c r="C21" s="60"/>
      <c r="D21" s="65"/>
      <c r="E21" s="46"/>
      <c r="F21" s="61"/>
      <c r="G21" s="62"/>
      <c r="H21" s="67"/>
      <c r="I21" s="31"/>
      <c r="J21" s="56"/>
      <c r="K21" s="60"/>
      <c r="L21" s="65"/>
      <c r="M21" s="46"/>
      <c r="N21" s="61"/>
      <c r="O21" s="62"/>
      <c r="P21" s="67"/>
      <c r="Q21" s="31"/>
      <c r="R21" s="56"/>
      <c r="S21" s="60"/>
      <c r="T21" s="65"/>
      <c r="U21" s="46"/>
      <c r="V21" s="61"/>
      <c r="W21" s="62"/>
      <c r="X21" s="67"/>
      <c r="Y21" s="31"/>
      <c r="Z21" s="56"/>
      <c r="AA21" s="57"/>
    </row>
    <row r="22" spans="1:27" ht="15.75" customHeight="1">
      <c r="A22" s="68"/>
      <c r="B22" s="81"/>
      <c r="C22" s="60"/>
      <c r="D22" s="64"/>
      <c r="E22" s="46"/>
      <c r="F22" s="61">
        <f>C22-D22+(E22+E23)/2</f>
        <v>0</v>
      </c>
      <c r="G22" s="62"/>
      <c r="H22" s="66"/>
      <c r="I22" s="31"/>
      <c r="J22" s="56">
        <f>G22-H22+(I22+I23)/2</f>
        <v>0</v>
      </c>
      <c r="K22" s="60"/>
      <c r="L22" s="64"/>
      <c r="M22" s="46"/>
      <c r="N22" s="61">
        <f>K22-L22+(M22+M23)/2</f>
        <v>0</v>
      </c>
      <c r="O22" s="62"/>
      <c r="P22" s="66"/>
      <c r="Q22" s="31"/>
      <c r="R22" s="56">
        <f>O22-P22+(Q22+Q23)/2</f>
        <v>0</v>
      </c>
      <c r="S22" s="60"/>
      <c r="T22" s="64"/>
      <c r="U22" s="46"/>
      <c r="V22" s="61">
        <f>S22-T22+(U22+U23)/2</f>
        <v>0</v>
      </c>
      <c r="W22" s="62"/>
      <c r="X22" s="66"/>
      <c r="Y22" s="31"/>
      <c r="Z22" s="56">
        <f>W22-X22+(Y22+Y23)/2</f>
        <v>0</v>
      </c>
      <c r="AA22" s="57">
        <f>SUM(F22+J22+N22+R22+V22+Z22)</f>
        <v>0</v>
      </c>
    </row>
    <row r="23" spans="1:27" ht="15.75" customHeight="1">
      <c r="A23" s="68"/>
      <c r="B23" s="81"/>
      <c r="C23" s="60"/>
      <c r="D23" s="65"/>
      <c r="E23" s="46"/>
      <c r="F23" s="61"/>
      <c r="G23" s="62"/>
      <c r="H23" s="67"/>
      <c r="I23" s="31"/>
      <c r="J23" s="56"/>
      <c r="K23" s="60"/>
      <c r="L23" s="65"/>
      <c r="M23" s="46"/>
      <c r="N23" s="61"/>
      <c r="O23" s="62"/>
      <c r="P23" s="67"/>
      <c r="Q23" s="31"/>
      <c r="R23" s="56"/>
      <c r="S23" s="60"/>
      <c r="T23" s="65"/>
      <c r="U23" s="46"/>
      <c r="V23" s="61"/>
      <c r="W23" s="62"/>
      <c r="X23" s="67"/>
      <c r="Y23" s="31"/>
      <c r="Z23" s="56"/>
      <c r="AA23" s="57"/>
    </row>
    <row r="24" spans="1:27" ht="15.75" customHeight="1">
      <c r="A24" s="68"/>
      <c r="B24" s="81"/>
      <c r="C24" s="60"/>
      <c r="D24" s="64"/>
      <c r="E24" s="46"/>
      <c r="F24" s="61">
        <f>C24-D24+(E24+E25)/2</f>
        <v>0</v>
      </c>
      <c r="G24" s="62"/>
      <c r="H24" s="66"/>
      <c r="I24" s="31"/>
      <c r="J24" s="56">
        <f>G24-H24+(I24+I25)/2</f>
        <v>0</v>
      </c>
      <c r="K24" s="60"/>
      <c r="L24" s="64"/>
      <c r="M24" s="46"/>
      <c r="N24" s="61">
        <f>K24-L24+(M24+M25)/2</f>
        <v>0</v>
      </c>
      <c r="O24" s="62"/>
      <c r="P24" s="66"/>
      <c r="Q24" s="31"/>
      <c r="R24" s="56">
        <f>O24-P24+(Q24+Q25)/2</f>
        <v>0</v>
      </c>
      <c r="S24" s="60"/>
      <c r="T24" s="64"/>
      <c r="U24" s="46"/>
      <c r="V24" s="61">
        <f>S24-T24+(U24+U25)/2</f>
        <v>0</v>
      </c>
      <c r="W24" s="62"/>
      <c r="X24" s="66"/>
      <c r="Y24" s="31"/>
      <c r="Z24" s="56">
        <f>W24-X24+(Y24+Y25)/2</f>
        <v>0</v>
      </c>
      <c r="AA24" s="57">
        <f>SUM(F24+J24+N24+R24+V24+Z24)</f>
        <v>0</v>
      </c>
    </row>
    <row r="25" spans="1:27" ht="15.75" customHeight="1">
      <c r="A25" s="68"/>
      <c r="B25" s="81"/>
      <c r="C25" s="60"/>
      <c r="D25" s="65"/>
      <c r="E25" s="46"/>
      <c r="F25" s="61"/>
      <c r="G25" s="62"/>
      <c r="H25" s="67"/>
      <c r="I25" s="31"/>
      <c r="J25" s="56"/>
      <c r="K25" s="60"/>
      <c r="L25" s="65"/>
      <c r="M25" s="46"/>
      <c r="N25" s="61"/>
      <c r="O25" s="62"/>
      <c r="P25" s="67"/>
      <c r="Q25" s="31"/>
      <c r="R25" s="56"/>
      <c r="S25" s="60"/>
      <c r="T25" s="65"/>
      <c r="U25" s="46"/>
      <c r="V25" s="61"/>
      <c r="W25" s="62"/>
      <c r="X25" s="67"/>
      <c r="Y25" s="31"/>
      <c r="Z25" s="56"/>
      <c r="AA25" s="57"/>
    </row>
    <row r="26" spans="1:27" ht="15.75" customHeight="1">
      <c r="A26" s="68"/>
      <c r="B26" s="81"/>
      <c r="C26" s="60"/>
      <c r="D26" s="64"/>
      <c r="E26" s="46"/>
      <c r="F26" s="61">
        <f>C26-D26+(E26+E27)/2</f>
        <v>0</v>
      </c>
      <c r="G26" s="62"/>
      <c r="H26" s="66"/>
      <c r="I26" s="31"/>
      <c r="J26" s="56">
        <f>G26-H26+(I26+I27)/2</f>
        <v>0</v>
      </c>
      <c r="K26" s="60"/>
      <c r="L26" s="64"/>
      <c r="M26" s="46"/>
      <c r="N26" s="61">
        <f>K26-L26+(M26+M27)/2</f>
        <v>0</v>
      </c>
      <c r="O26" s="62"/>
      <c r="P26" s="66"/>
      <c r="Q26" s="31"/>
      <c r="R26" s="56">
        <f>O26-P26+(Q26+Q27)/2</f>
        <v>0</v>
      </c>
      <c r="S26" s="60"/>
      <c r="T26" s="64"/>
      <c r="U26" s="46"/>
      <c r="V26" s="61">
        <f>S26-T26+(U26+U27)/2</f>
        <v>0</v>
      </c>
      <c r="W26" s="62"/>
      <c r="X26" s="66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68"/>
      <c r="B27" s="81"/>
      <c r="C27" s="60"/>
      <c r="D27" s="65"/>
      <c r="E27" s="46"/>
      <c r="F27" s="61"/>
      <c r="G27" s="62"/>
      <c r="H27" s="67"/>
      <c r="I27" s="31"/>
      <c r="J27" s="56"/>
      <c r="K27" s="60"/>
      <c r="L27" s="65"/>
      <c r="M27" s="46"/>
      <c r="N27" s="61"/>
      <c r="O27" s="62"/>
      <c r="P27" s="67"/>
      <c r="Q27" s="31"/>
      <c r="R27" s="56"/>
      <c r="S27" s="60"/>
      <c r="T27" s="65"/>
      <c r="U27" s="46"/>
      <c r="V27" s="61"/>
      <c r="W27" s="62"/>
      <c r="X27" s="67"/>
      <c r="Y27" s="31"/>
      <c r="Z27" s="56"/>
      <c r="AA27" s="57"/>
    </row>
    <row r="28" spans="1:27" ht="21.75" customHeight="1">
      <c r="A28" s="22"/>
      <c r="B28" s="22"/>
      <c r="C28" s="47"/>
      <c r="D28" s="47"/>
      <c r="E28" s="47"/>
      <c r="F28" s="48">
        <f>SUM(LARGE(F8:F27,1),LARGE(F8:F27,2),LARGE(F8:F27,3))</f>
        <v>0</v>
      </c>
      <c r="G28" s="17"/>
      <c r="H28" s="17"/>
      <c r="I28" s="17"/>
      <c r="J28" s="23">
        <f>SUM(LARGE(J8:J27,1),LARGE(J8:J27,2),LARGE(J8:J27,3))</f>
        <v>0</v>
      </c>
      <c r="K28" s="47"/>
      <c r="L28" s="47"/>
      <c r="M28" s="47"/>
      <c r="N28" s="48">
        <f>SUM(LARGE(N8:N27,1),LARGE(N8:N27,2),LARGE(N8:N27,3))</f>
        <v>0</v>
      </c>
      <c r="O28" s="17"/>
      <c r="P28" s="17"/>
      <c r="Q28" s="17"/>
      <c r="R28" s="23">
        <f>SUM(LARGE(R8:R27,1),LARGE(R8:R27,2),LARGE(R8:R27,3))</f>
        <v>0</v>
      </c>
      <c r="S28" s="47"/>
      <c r="T28" s="47"/>
      <c r="U28" s="47"/>
      <c r="V28" s="48">
        <f>SUM(LARGE(V8:V27,1),LARGE(V8:V27,2),LARGE(V8:V27,3))</f>
        <v>0</v>
      </c>
      <c r="W28" s="17"/>
      <c r="X28" s="17"/>
      <c r="Y28" s="17"/>
      <c r="Z28" s="23">
        <f>SUM(LARGE(Z8:Z27,1),LARGE(Z8:Z27,2),LARGE(Z8:Z27,3))</f>
        <v>0</v>
      </c>
      <c r="AA28" s="52"/>
    </row>
    <row r="29" spans="1:27" ht="21.7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0</v>
      </c>
      <c r="K29" s="19"/>
      <c r="L29" s="19"/>
      <c r="M29" s="19"/>
      <c r="N29" s="17">
        <f>J30</f>
        <v>0</v>
      </c>
      <c r="O29" s="19"/>
      <c r="P29" s="19"/>
      <c r="Q29" s="19"/>
      <c r="R29" s="17">
        <f>N30</f>
        <v>0</v>
      </c>
      <c r="S29" s="19"/>
      <c r="T29" s="19"/>
      <c r="U29" s="19"/>
      <c r="V29" s="17">
        <f>R30</f>
        <v>0</v>
      </c>
      <c r="W29" s="19"/>
      <c r="X29" s="19"/>
      <c r="Y29" s="19"/>
      <c r="Z29" s="17">
        <f>V30</f>
        <v>0</v>
      </c>
      <c r="AA29" s="52"/>
    </row>
    <row r="30" spans="1:27" ht="21.75" customHeight="1">
      <c r="A30" s="7"/>
      <c r="B30" s="7"/>
      <c r="C30" s="19"/>
      <c r="D30" s="19"/>
      <c r="E30" s="19"/>
      <c r="F30" s="19"/>
      <c r="G30" s="19"/>
      <c r="H30" s="19"/>
      <c r="I30" s="19"/>
      <c r="J30" s="17">
        <f>SUM(J28+J29)</f>
        <v>0</v>
      </c>
      <c r="K30" s="19"/>
      <c r="L30" s="19"/>
      <c r="M30" s="19"/>
      <c r="N30" s="17">
        <f>SUM(N28+N29)</f>
        <v>0</v>
      </c>
      <c r="O30" s="19"/>
      <c r="P30" s="19"/>
      <c r="Q30" s="19"/>
      <c r="R30" s="17">
        <f>SUM(R28+R29)</f>
        <v>0</v>
      </c>
      <c r="S30" s="19"/>
      <c r="T30" s="19"/>
      <c r="U30" s="19"/>
      <c r="V30" s="17">
        <f>SUM(V28+V29)</f>
        <v>0</v>
      </c>
      <c r="W30" s="19"/>
      <c r="X30" s="19"/>
      <c r="Y30" s="19"/>
      <c r="Z30" s="17">
        <f>SUM(Z28+Z29)</f>
        <v>0</v>
      </c>
      <c r="AA30" s="52"/>
    </row>
    <row r="31" spans="1:27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spans="1:2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sheetProtection/>
  <mergeCells count="219">
    <mergeCell ref="T14:T15"/>
    <mergeCell ref="N20:N21"/>
    <mergeCell ref="L20:L21"/>
    <mergeCell ref="H20:H21"/>
    <mergeCell ref="X16:X17"/>
    <mergeCell ref="O14:O15"/>
    <mergeCell ref="R14:R15"/>
    <mergeCell ref="X18:X19"/>
    <mergeCell ref="T20:T21"/>
    <mergeCell ref="P20:P21"/>
    <mergeCell ref="X10:X11"/>
    <mergeCell ref="D12:D13"/>
    <mergeCell ref="H12:H13"/>
    <mergeCell ref="L12:L13"/>
    <mergeCell ref="P12:P13"/>
    <mergeCell ref="T12:T13"/>
    <mergeCell ref="X12:X13"/>
    <mergeCell ref="G10:G11"/>
    <mergeCell ref="N10:N11"/>
    <mergeCell ref="H10:H11"/>
    <mergeCell ref="V14:V15"/>
    <mergeCell ref="J10:J11"/>
    <mergeCell ref="K10:K11"/>
    <mergeCell ref="W10:W11"/>
    <mergeCell ref="D14:D15"/>
    <mergeCell ref="H14:H15"/>
    <mergeCell ref="L14:L15"/>
    <mergeCell ref="O10:O11"/>
    <mergeCell ref="R10:R11"/>
    <mergeCell ref="S10:S11"/>
    <mergeCell ref="L10:L11"/>
    <mergeCell ref="R1:V1"/>
    <mergeCell ref="S3:AA3"/>
    <mergeCell ref="S8:S9"/>
    <mergeCell ref="V8:V9"/>
    <mergeCell ref="W8:W9"/>
    <mergeCell ref="Z8:Z9"/>
    <mergeCell ref="T8:T9"/>
    <mergeCell ref="AA8:AA9"/>
    <mergeCell ref="S6:V6"/>
    <mergeCell ref="W6:Z6"/>
    <mergeCell ref="C3:K3"/>
    <mergeCell ref="AA22:AA23"/>
    <mergeCell ref="AA10:AA11"/>
    <mergeCell ref="AA12:AA13"/>
    <mergeCell ref="AA14:AA15"/>
    <mergeCell ref="AA16:AA17"/>
    <mergeCell ref="AA18:AA19"/>
    <mergeCell ref="F22:F23"/>
    <mergeCell ref="AA20:AA21"/>
    <mergeCell ref="Z16:Z17"/>
    <mergeCell ref="Z18:Z19"/>
    <mergeCell ref="R22:R23"/>
    <mergeCell ref="S22:S23"/>
    <mergeCell ref="W22:W23"/>
    <mergeCell ref="W20:W21"/>
    <mergeCell ref="R20:R21"/>
    <mergeCell ref="S20:S21"/>
    <mergeCell ref="V20:V21"/>
    <mergeCell ref="R18:R19"/>
    <mergeCell ref="S18:S19"/>
    <mergeCell ref="G24:G25"/>
    <mergeCell ref="N8:N9"/>
    <mergeCell ref="O8:O9"/>
    <mergeCell ref="R8:R9"/>
    <mergeCell ref="G22:G23"/>
    <mergeCell ref="J22:J23"/>
    <mergeCell ref="S12:S13"/>
    <mergeCell ref="S14:S15"/>
    <mergeCell ref="G14:G15"/>
    <mergeCell ref="K6:N6"/>
    <mergeCell ref="O6:R6"/>
    <mergeCell ref="G20:G21"/>
    <mergeCell ref="J20:J21"/>
    <mergeCell ref="K20:K21"/>
    <mergeCell ref="O20:O21"/>
    <mergeCell ref="R12:R13"/>
    <mergeCell ref="P16:P17"/>
    <mergeCell ref="H16:H17"/>
    <mergeCell ref="P14:P15"/>
    <mergeCell ref="AA24:AA25"/>
    <mergeCell ref="K22:K23"/>
    <mergeCell ref="P22:P23"/>
    <mergeCell ref="W24:W25"/>
    <mergeCell ref="Z24:Z25"/>
    <mergeCell ref="V22:V23"/>
    <mergeCell ref="T22:T23"/>
    <mergeCell ref="N22:N23"/>
    <mergeCell ref="O24:O25"/>
    <mergeCell ref="R24:R25"/>
    <mergeCell ref="A22:A23"/>
    <mergeCell ref="B22:B23"/>
    <mergeCell ref="C22:C23"/>
    <mergeCell ref="D22:D23"/>
    <mergeCell ref="H22:H23"/>
    <mergeCell ref="L22:L23"/>
    <mergeCell ref="C6:F6"/>
    <mergeCell ref="G6:J6"/>
    <mergeCell ref="F8:F9"/>
    <mergeCell ref="D8:D9"/>
    <mergeCell ref="H8:H9"/>
    <mergeCell ref="A8:A9"/>
    <mergeCell ref="B8:B9"/>
    <mergeCell ref="C8:C9"/>
    <mergeCell ref="Z10:Z11"/>
    <mergeCell ref="G8:G9"/>
    <mergeCell ref="J8:J9"/>
    <mergeCell ref="K8:K9"/>
    <mergeCell ref="X8:X9"/>
    <mergeCell ref="L8:L9"/>
    <mergeCell ref="P8:P9"/>
    <mergeCell ref="P10:P11"/>
    <mergeCell ref="V10:V11"/>
    <mergeCell ref="T10:T11"/>
    <mergeCell ref="A12:A13"/>
    <mergeCell ref="B12:B13"/>
    <mergeCell ref="C12:C13"/>
    <mergeCell ref="F12:F13"/>
    <mergeCell ref="A10:A11"/>
    <mergeCell ref="B10:B11"/>
    <mergeCell ref="C10:C11"/>
    <mergeCell ref="F10:F11"/>
    <mergeCell ref="D10:D11"/>
    <mergeCell ref="V12:V13"/>
    <mergeCell ref="G12:G13"/>
    <mergeCell ref="J12:J13"/>
    <mergeCell ref="K12:K13"/>
    <mergeCell ref="N12:N13"/>
    <mergeCell ref="Z14:Z15"/>
    <mergeCell ref="W12:W13"/>
    <mergeCell ref="Z12:Z13"/>
    <mergeCell ref="X14:X15"/>
    <mergeCell ref="W14:W15"/>
    <mergeCell ref="A14:A15"/>
    <mergeCell ref="B14:B15"/>
    <mergeCell ref="C14:C15"/>
    <mergeCell ref="F14:F15"/>
    <mergeCell ref="O12:O13"/>
    <mergeCell ref="L16:L17"/>
    <mergeCell ref="G16:G17"/>
    <mergeCell ref="J16:J17"/>
    <mergeCell ref="K16:K17"/>
    <mergeCell ref="N16:N17"/>
    <mergeCell ref="J14:J15"/>
    <mergeCell ref="K14:K15"/>
    <mergeCell ref="N14:N15"/>
    <mergeCell ref="K18:K19"/>
    <mergeCell ref="F18:F19"/>
    <mergeCell ref="H18:H19"/>
    <mergeCell ref="P18:P19"/>
    <mergeCell ref="J18:J19"/>
    <mergeCell ref="N18:N19"/>
    <mergeCell ref="L18:L19"/>
    <mergeCell ref="A16:A17"/>
    <mergeCell ref="B16:B17"/>
    <mergeCell ref="C16:C17"/>
    <mergeCell ref="F16:F17"/>
    <mergeCell ref="D16:D17"/>
    <mergeCell ref="A18:A19"/>
    <mergeCell ref="W16:W17"/>
    <mergeCell ref="V18:V19"/>
    <mergeCell ref="W18:W19"/>
    <mergeCell ref="O16:O17"/>
    <mergeCell ref="R16:R17"/>
    <mergeCell ref="S16:S17"/>
    <mergeCell ref="V16:V17"/>
    <mergeCell ref="T16:T17"/>
    <mergeCell ref="T18:T19"/>
    <mergeCell ref="O18:O19"/>
    <mergeCell ref="B18:B19"/>
    <mergeCell ref="G18:G19"/>
    <mergeCell ref="C18:C19"/>
    <mergeCell ref="A20:A21"/>
    <mergeCell ref="B20:B21"/>
    <mergeCell ref="C20:C21"/>
    <mergeCell ref="F20:F21"/>
    <mergeCell ref="D20:D21"/>
    <mergeCell ref="D18:D19"/>
    <mergeCell ref="K24:K25"/>
    <mergeCell ref="N24:N25"/>
    <mergeCell ref="H24:H25"/>
    <mergeCell ref="L24:L25"/>
    <mergeCell ref="Z20:Z21"/>
    <mergeCell ref="Z22:Z23"/>
    <mergeCell ref="X22:X23"/>
    <mergeCell ref="X24:X25"/>
    <mergeCell ref="O22:O23"/>
    <mergeCell ref="X20:X21"/>
    <mergeCell ref="S24:S25"/>
    <mergeCell ref="V24:V25"/>
    <mergeCell ref="P24:P25"/>
    <mergeCell ref="T24:T25"/>
    <mergeCell ref="A26:A27"/>
    <mergeCell ref="B26:B27"/>
    <mergeCell ref="C26:C27"/>
    <mergeCell ref="F26:F27"/>
    <mergeCell ref="D26:D27"/>
    <mergeCell ref="A24:A25"/>
    <mergeCell ref="B24:B25"/>
    <mergeCell ref="C24:C25"/>
    <mergeCell ref="F24:F25"/>
    <mergeCell ref="D24:D25"/>
    <mergeCell ref="G26:G27"/>
    <mergeCell ref="J26:J27"/>
    <mergeCell ref="J24:J25"/>
    <mergeCell ref="K26:K27"/>
    <mergeCell ref="N26:N27"/>
    <mergeCell ref="H26:H27"/>
    <mergeCell ref="L26:L27"/>
    <mergeCell ref="W26:W27"/>
    <mergeCell ref="Z26:Z27"/>
    <mergeCell ref="AA26:AA27"/>
    <mergeCell ref="O26:O27"/>
    <mergeCell ref="R26:R27"/>
    <mergeCell ref="S26:S27"/>
    <mergeCell ref="V26:V27"/>
    <mergeCell ref="P26:P27"/>
    <mergeCell ref="T26:T27"/>
    <mergeCell ref="X26:X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C32"/>
  <sheetViews>
    <sheetView view="pageBreakPreview" zoomScale="75" zoomScaleSheetLayoutView="75" zoomScalePageLayoutView="0" workbookViewId="0" topLeftCell="A1">
      <selection activeCell="L43" sqref="L43"/>
    </sheetView>
  </sheetViews>
  <sheetFormatPr defaultColWidth="11.42187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Rinteln!R1:V1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Vinnhorst!C3:K3</f>
        <v>Verbandsliga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53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71" t="s">
        <v>6</v>
      </c>
      <c r="D6" s="71"/>
      <c r="E6" s="71"/>
      <c r="F6" s="71"/>
      <c r="G6" s="72" t="s">
        <v>7</v>
      </c>
      <c r="H6" s="72"/>
      <c r="I6" s="72"/>
      <c r="J6" s="72"/>
      <c r="K6" s="71" t="s">
        <v>8</v>
      </c>
      <c r="L6" s="71"/>
      <c r="M6" s="71"/>
      <c r="N6" s="71"/>
      <c r="O6" s="72" t="s">
        <v>9</v>
      </c>
      <c r="P6" s="72"/>
      <c r="Q6" s="72"/>
      <c r="R6" s="72"/>
      <c r="S6" s="71" t="s">
        <v>10</v>
      </c>
      <c r="T6" s="71"/>
      <c r="U6" s="71"/>
      <c r="V6" s="71"/>
      <c r="W6" s="72" t="s">
        <v>11</v>
      </c>
      <c r="X6" s="72"/>
      <c r="Y6" s="72"/>
      <c r="Z6" s="72"/>
      <c r="AA6" s="50" t="s">
        <v>12</v>
      </c>
    </row>
    <row r="7" spans="1:27" s="16" customFormat="1" ht="25.5">
      <c r="A7" s="14"/>
      <c r="B7" s="14"/>
      <c r="C7" s="44" t="s">
        <v>48</v>
      </c>
      <c r="D7" s="44" t="s">
        <v>39</v>
      </c>
      <c r="E7" s="44" t="s">
        <v>49</v>
      </c>
      <c r="F7" s="45" t="s">
        <v>13</v>
      </c>
      <c r="G7" s="15" t="s">
        <v>48</v>
      </c>
      <c r="H7" s="43" t="s">
        <v>39</v>
      </c>
      <c r="I7" s="43" t="s">
        <v>49</v>
      </c>
      <c r="J7" s="15" t="s">
        <v>13</v>
      </c>
      <c r="K7" s="44" t="s">
        <v>48</v>
      </c>
      <c r="L7" s="44" t="s">
        <v>39</v>
      </c>
      <c r="M7" s="44" t="s">
        <v>49</v>
      </c>
      <c r="N7" s="45" t="s">
        <v>13</v>
      </c>
      <c r="O7" s="15" t="s">
        <v>48</v>
      </c>
      <c r="P7" s="43" t="s">
        <v>39</v>
      </c>
      <c r="Q7" s="43" t="s">
        <v>49</v>
      </c>
      <c r="R7" s="15" t="s">
        <v>13</v>
      </c>
      <c r="S7" s="44" t="s">
        <v>48</v>
      </c>
      <c r="T7" s="44" t="s">
        <v>39</v>
      </c>
      <c r="U7" s="44" t="s">
        <v>49</v>
      </c>
      <c r="V7" s="45" t="s">
        <v>13</v>
      </c>
      <c r="W7" s="15" t="s">
        <v>48</v>
      </c>
      <c r="X7" s="43" t="s">
        <v>39</v>
      </c>
      <c r="Y7" s="43" t="s">
        <v>49</v>
      </c>
      <c r="Z7" s="15" t="s">
        <v>13</v>
      </c>
      <c r="AA7" s="51"/>
    </row>
    <row r="8" spans="1:27" s="9" customFormat="1" ht="15.75" customHeight="1">
      <c r="A8" s="68"/>
      <c r="B8" s="81"/>
      <c r="C8" s="60"/>
      <c r="D8" s="64"/>
      <c r="E8" s="46"/>
      <c r="F8" s="61">
        <f>C8-D8+(E8+E9)/2</f>
        <v>0</v>
      </c>
      <c r="G8" s="62"/>
      <c r="H8" s="66"/>
      <c r="I8" s="31"/>
      <c r="J8" s="56">
        <f>G8-H8+(I8+I9)/2</f>
        <v>0</v>
      </c>
      <c r="K8" s="60"/>
      <c r="L8" s="64"/>
      <c r="M8" s="46"/>
      <c r="N8" s="61">
        <f>K8-L8+(M8+M9)/2</f>
        <v>0</v>
      </c>
      <c r="O8" s="62"/>
      <c r="P8" s="66"/>
      <c r="Q8" s="31"/>
      <c r="R8" s="56">
        <f>O8-P8+(Q8+Q9)/2</f>
        <v>0</v>
      </c>
      <c r="S8" s="60"/>
      <c r="T8" s="64"/>
      <c r="U8" s="46"/>
      <c r="V8" s="61">
        <f>S8-T8+(U8+U9)/2</f>
        <v>0</v>
      </c>
      <c r="W8" s="62"/>
      <c r="X8" s="66"/>
      <c r="Y8" s="31"/>
      <c r="Z8" s="56">
        <f>W8-X8+(Y8+Y9)/2</f>
        <v>0</v>
      </c>
      <c r="AA8" s="57">
        <f>SUM(F8+J8+N8+R8+V8+Z8)</f>
        <v>0</v>
      </c>
    </row>
    <row r="9" spans="1:27" s="9" customFormat="1" ht="15.75" customHeight="1">
      <c r="A9" s="68"/>
      <c r="B9" s="81"/>
      <c r="C9" s="60"/>
      <c r="D9" s="65"/>
      <c r="E9" s="46"/>
      <c r="F9" s="61"/>
      <c r="G9" s="62"/>
      <c r="H9" s="67"/>
      <c r="I9" s="31"/>
      <c r="J9" s="56"/>
      <c r="K9" s="60"/>
      <c r="L9" s="65"/>
      <c r="M9" s="46"/>
      <c r="N9" s="61"/>
      <c r="O9" s="62"/>
      <c r="P9" s="67"/>
      <c r="Q9" s="31"/>
      <c r="R9" s="56"/>
      <c r="S9" s="60"/>
      <c r="T9" s="65"/>
      <c r="U9" s="46"/>
      <c r="V9" s="61"/>
      <c r="W9" s="62"/>
      <c r="X9" s="67"/>
      <c r="Y9" s="31"/>
      <c r="Z9" s="56"/>
      <c r="AA9" s="57"/>
    </row>
    <row r="10" spans="1:27" s="9" customFormat="1" ht="15.75" customHeight="1">
      <c r="A10" s="68"/>
      <c r="B10" s="81"/>
      <c r="C10" s="60"/>
      <c r="D10" s="64"/>
      <c r="E10" s="46"/>
      <c r="F10" s="61">
        <f>C10-D10+(E10+E11)/2</f>
        <v>0</v>
      </c>
      <c r="G10" s="62"/>
      <c r="H10" s="66"/>
      <c r="I10" s="31"/>
      <c r="J10" s="56">
        <f>G10-H10+(I10+I11)/2</f>
        <v>0</v>
      </c>
      <c r="K10" s="60"/>
      <c r="L10" s="64"/>
      <c r="M10" s="46"/>
      <c r="N10" s="61">
        <f>K10-L10+(M10+M11)/2</f>
        <v>0</v>
      </c>
      <c r="O10" s="62"/>
      <c r="P10" s="66"/>
      <c r="Q10" s="31"/>
      <c r="R10" s="56">
        <f>O10-P10+(Q10+Q11)/2</f>
        <v>0</v>
      </c>
      <c r="S10" s="60"/>
      <c r="T10" s="64"/>
      <c r="U10" s="46"/>
      <c r="V10" s="61">
        <f>S10-T10+(U10+U11)/2</f>
        <v>0</v>
      </c>
      <c r="W10" s="62"/>
      <c r="X10" s="66"/>
      <c r="Y10" s="31"/>
      <c r="Z10" s="56">
        <f>W10-X10+(Y10+Y11)/2</f>
        <v>0</v>
      </c>
      <c r="AA10" s="57">
        <f>SUM(F10+J10+N10+R10+V10+Z10)</f>
        <v>0</v>
      </c>
    </row>
    <row r="11" spans="1:27" s="9" customFormat="1" ht="15.75" customHeight="1">
      <c r="A11" s="68"/>
      <c r="B11" s="81"/>
      <c r="C11" s="60"/>
      <c r="D11" s="65"/>
      <c r="E11" s="46"/>
      <c r="F11" s="61"/>
      <c r="G11" s="62"/>
      <c r="H11" s="67"/>
      <c r="I11" s="31"/>
      <c r="J11" s="56"/>
      <c r="K11" s="60"/>
      <c r="L11" s="65"/>
      <c r="M11" s="46"/>
      <c r="N11" s="61"/>
      <c r="O11" s="62"/>
      <c r="P11" s="67"/>
      <c r="Q11" s="31"/>
      <c r="R11" s="56"/>
      <c r="S11" s="60"/>
      <c r="T11" s="65"/>
      <c r="U11" s="46"/>
      <c r="V11" s="61"/>
      <c r="W11" s="62"/>
      <c r="X11" s="67"/>
      <c r="Y11" s="31"/>
      <c r="Z11" s="56"/>
      <c r="AA11" s="57"/>
    </row>
    <row r="12" spans="1:27" s="9" customFormat="1" ht="15.75" customHeight="1">
      <c r="A12" s="82"/>
      <c r="B12" s="81"/>
      <c r="C12" s="60"/>
      <c r="D12" s="64"/>
      <c r="E12" s="46"/>
      <c r="F12" s="61">
        <f>C12-D12+(E12+E13)/2</f>
        <v>0</v>
      </c>
      <c r="G12" s="62"/>
      <c r="H12" s="66"/>
      <c r="I12" s="31"/>
      <c r="J12" s="56">
        <f>G12-H12+(I12+I13)/2</f>
        <v>0</v>
      </c>
      <c r="K12" s="60"/>
      <c r="L12" s="64"/>
      <c r="M12" s="46"/>
      <c r="N12" s="61">
        <f>K12-L12+(M12+M13)/2</f>
        <v>0</v>
      </c>
      <c r="O12" s="62"/>
      <c r="P12" s="66"/>
      <c r="Q12" s="31"/>
      <c r="R12" s="56">
        <f>O12-P12+(Q12+Q13)/2</f>
        <v>0</v>
      </c>
      <c r="S12" s="60"/>
      <c r="T12" s="64"/>
      <c r="U12" s="46"/>
      <c r="V12" s="61">
        <f>S12-T12+(U12+U13)/2</f>
        <v>0</v>
      </c>
      <c r="W12" s="62"/>
      <c r="X12" s="66"/>
      <c r="Y12" s="31"/>
      <c r="Z12" s="56">
        <f>W12-X12+(Y12+Y13)/2</f>
        <v>0</v>
      </c>
      <c r="AA12" s="57">
        <f>SUM(F12+J12+N12+R12+V12+Z12)</f>
        <v>0</v>
      </c>
    </row>
    <row r="13" spans="1:27" s="9" customFormat="1" ht="15.75" customHeight="1">
      <c r="A13" s="82"/>
      <c r="B13" s="81"/>
      <c r="C13" s="60"/>
      <c r="D13" s="65"/>
      <c r="E13" s="46"/>
      <c r="F13" s="61"/>
      <c r="G13" s="62"/>
      <c r="H13" s="67"/>
      <c r="I13" s="31"/>
      <c r="J13" s="56"/>
      <c r="K13" s="60"/>
      <c r="L13" s="65"/>
      <c r="M13" s="46"/>
      <c r="N13" s="61"/>
      <c r="O13" s="62"/>
      <c r="P13" s="67"/>
      <c r="Q13" s="31"/>
      <c r="R13" s="56"/>
      <c r="S13" s="60"/>
      <c r="T13" s="65"/>
      <c r="U13" s="46"/>
      <c r="V13" s="61"/>
      <c r="W13" s="62"/>
      <c r="X13" s="67"/>
      <c r="Y13" s="31"/>
      <c r="Z13" s="56"/>
      <c r="AA13" s="57"/>
    </row>
    <row r="14" spans="1:27" s="9" customFormat="1" ht="15.75" customHeight="1">
      <c r="A14" s="68"/>
      <c r="B14" s="81"/>
      <c r="C14" s="60"/>
      <c r="D14" s="64"/>
      <c r="E14" s="46"/>
      <c r="F14" s="61">
        <f>C14-D14+(E14+E15)/2</f>
        <v>0</v>
      </c>
      <c r="G14" s="62"/>
      <c r="H14" s="66"/>
      <c r="I14" s="31"/>
      <c r="J14" s="56">
        <f>G14-H14+(I14+I15)/2</f>
        <v>0</v>
      </c>
      <c r="K14" s="60"/>
      <c r="L14" s="64"/>
      <c r="M14" s="46"/>
      <c r="N14" s="61">
        <f>K14-L14+(M14+M15)/2</f>
        <v>0</v>
      </c>
      <c r="O14" s="62"/>
      <c r="P14" s="66"/>
      <c r="Q14" s="31"/>
      <c r="R14" s="56">
        <f>O14-P14+(Q14+Q15)/2</f>
        <v>0</v>
      </c>
      <c r="S14" s="60"/>
      <c r="T14" s="64"/>
      <c r="U14" s="46"/>
      <c r="V14" s="61">
        <f>S14-T14+(U14+U15)/2</f>
        <v>0</v>
      </c>
      <c r="W14" s="62"/>
      <c r="X14" s="66"/>
      <c r="Y14" s="31"/>
      <c r="Z14" s="56">
        <f>W14-X14+(Y14+Y15)/2</f>
        <v>0</v>
      </c>
      <c r="AA14" s="57">
        <f>SUM(F14+J14+N14+R14+V14+Z14)</f>
        <v>0</v>
      </c>
    </row>
    <row r="15" spans="1:27" s="9" customFormat="1" ht="15.75" customHeight="1">
      <c r="A15" s="68"/>
      <c r="B15" s="81"/>
      <c r="C15" s="60"/>
      <c r="D15" s="65"/>
      <c r="E15" s="46"/>
      <c r="F15" s="61"/>
      <c r="G15" s="62"/>
      <c r="H15" s="67"/>
      <c r="I15" s="31"/>
      <c r="J15" s="56"/>
      <c r="K15" s="60"/>
      <c r="L15" s="65"/>
      <c r="M15" s="46"/>
      <c r="N15" s="61"/>
      <c r="O15" s="62"/>
      <c r="P15" s="67"/>
      <c r="Q15" s="31"/>
      <c r="R15" s="56"/>
      <c r="S15" s="60"/>
      <c r="T15" s="65"/>
      <c r="U15" s="46"/>
      <c r="V15" s="61"/>
      <c r="W15" s="62"/>
      <c r="X15" s="67"/>
      <c r="Y15" s="31"/>
      <c r="Z15" s="56"/>
      <c r="AA15" s="57"/>
    </row>
    <row r="16" spans="1:27" s="9" customFormat="1" ht="15.75" customHeight="1">
      <c r="A16" s="68"/>
      <c r="B16" s="81"/>
      <c r="C16" s="60"/>
      <c r="D16" s="64"/>
      <c r="E16" s="46"/>
      <c r="F16" s="61">
        <f>C16-D16+(E16+E17)/2</f>
        <v>0</v>
      </c>
      <c r="G16" s="62"/>
      <c r="H16" s="66"/>
      <c r="I16" s="31"/>
      <c r="J16" s="56">
        <f>G16-H16+(I16+I17)/2</f>
        <v>0</v>
      </c>
      <c r="K16" s="60"/>
      <c r="L16" s="64"/>
      <c r="M16" s="46"/>
      <c r="N16" s="61">
        <f>K16-L16+(M16+M17)/2</f>
        <v>0</v>
      </c>
      <c r="O16" s="62"/>
      <c r="P16" s="66"/>
      <c r="Q16" s="31"/>
      <c r="R16" s="56">
        <f>O16-P16+(Q16+Q17)/2</f>
        <v>0</v>
      </c>
      <c r="S16" s="60"/>
      <c r="T16" s="64"/>
      <c r="U16" s="46"/>
      <c r="V16" s="61">
        <f>S16-T16+(U16+U17)/2</f>
        <v>0</v>
      </c>
      <c r="W16" s="62"/>
      <c r="X16" s="66"/>
      <c r="Y16" s="31"/>
      <c r="Z16" s="56">
        <f>W16-X16+(Y16+Y17)/2</f>
        <v>0</v>
      </c>
      <c r="AA16" s="57">
        <f>SUM(F16+J16+N16+R16+V16+Z16)</f>
        <v>0</v>
      </c>
    </row>
    <row r="17" spans="1:27" ht="15.75" customHeight="1">
      <c r="A17" s="68"/>
      <c r="B17" s="81"/>
      <c r="C17" s="60"/>
      <c r="D17" s="65"/>
      <c r="E17" s="46"/>
      <c r="F17" s="61"/>
      <c r="G17" s="62"/>
      <c r="H17" s="67"/>
      <c r="I17" s="31"/>
      <c r="J17" s="56"/>
      <c r="K17" s="60"/>
      <c r="L17" s="65"/>
      <c r="M17" s="46"/>
      <c r="N17" s="61"/>
      <c r="O17" s="62"/>
      <c r="P17" s="67"/>
      <c r="Q17" s="31"/>
      <c r="R17" s="56"/>
      <c r="S17" s="60"/>
      <c r="T17" s="65"/>
      <c r="U17" s="46"/>
      <c r="V17" s="61"/>
      <c r="W17" s="62"/>
      <c r="X17" s="67"/>
      <c r="Y17" s="31"/>
      <c r="Z17" s="56"/>
      <c r="AA17" s="57"/>
    </row>
    <row r="18" spans="1:27" ht="15.75" customHeight="1">
      <c r="A18" s="68"/>
      <c r="B18" s="81"/>
      <c r="C18" s="60"/>
      <c r="D18" s="64"/>
      <c r="E18" s="46"/>
      <c r="F18" s="61">
        <f>C18-D18+(E18+E19)/2</f>
        <v>0</v>
      </c>
      <c r="G18" s="62"/>
      <c r="H18" s="66"/>
      <c r="I18" s="31"/>
      <c r="J18" s="56">
        <f>G18-H18+(I18+I19)/2</f>
        <v>0</v>
      </c>
      <c r="K18" s="60"/>
      <c r="L18" s="64"/>
      <c r="M18" s="46"/>
      <c r="N18" s="61">
        <f>K18-L18+(M18+M19)/2</f>
        <v>0</v>
      </c>
      <c r="O18" s="62"/>
      <c r="P18" s="66"/>
      <c r="Q18" s="31"/>
      <c r="R18" s="56">
        <f>O18-P18+(Q18+Q19)/2</f>
        <v>0</v>
      </c>
      <c r="S18" s="60"/>
      <c r="T18" s="64"/>
      <c r="U18" s="46"/>
      <c r="V18" s="61">
        <f>S18-T18+(U18+U19)/2</f>
        <v>0</v>
      </c>
      <c r="W18" s="62"/>
      <c r="X18" s="66"/>
      <c r="Y18" s="31"/>
      <c r="Z18" s="56">
        <f>W18-X18+(Y18+Y19)/2</f>
        <v>0</v>
      </c>
      <c r="AA18" s="57">
        <f>SUM(F18+J18+N18+R18+V18+Z18)</f>
        <v>0</v>
      </c>
    </row>
    <row r="19" spans="1:27" ht="15.75" customHeight="1">
      <c r="A19" s="68"/>
      <c r="B19" s="81"/>
      <c r="C19" s="60"/>
      <c r="D19" s="65"/>
      <c r="E19" s="46"/>
      <c r="F19" s="61"/>
      <c r="G19" s="62"/>
      <c r="H19" s="67"/>
      <c r="I19" s="31"/>
      <c r="J19" s="56"/>
      <c r="K19" s="60"/>
      <c r="L19" s="65"/>
      <c r="M19" s="46"/>
      <c r="N19" s="61"/>
      <c r="O19" s="62"/>
      <c r="P19" s="67"/>
      <c r="Q19" s="31"/>
      <c r="R19" s="56"/>
      <c r="S19" s="60"/>
      <c r="T19" s="65"/>
      <c r="U19" s="46"/>
      <c r="V19" s="61"/>
      <c r="W19" s="62"/>
      <c r="X19" s="67"/>
      <c r="Y19" s="31"/>
      <c r="Z19" s="56"/>
      <c r="AA19" s="57"/>
    </row>
    <row r="20" spans="1:27" ht="15.75" customHeight="1">
      <c r="A20" s="68"/>
      <c r="B20" s="81"/>
      <c r="C20" s="60"/>
      <c r="D20" s="64"/>
      <c r="E20" s="46"/>
      <c r="F20" s="61">
        <f>C20-D20+(E20+E21)/2</f>
        <v>0</v>
      </c>
      <c r="G20" s="62"/>
      <c r="H20" s="66"/>
      <c r="I20" s="31"/>
      <c r="J20" s="56">
        <f>G20-H20+(I20+I21)/2</f>
        <v>0</v>
      </c>
      <c r="K20" s="60"/>
      <c r="L20" s="64"/>
      <c r="M20" s="46"/>
      <c r="N20" s="61">
        <f>K20-L20+(M20+M21)/2</f>
        <v>0</v>
      </c>
      <c r="O20" s="62"/>
      <c r="P20" s="66"/>
      <c r="Q20" s="31"/>
      <c r="R20" s="56">
        <f>O20-P20+(Q20+Q21)/2</f>
        <v>0</v>
      </c>
      <c r="S20" s="60"/>
      <c r="T20" s="64"/>
      <c r="U20" s="46"/>
      <c r="V20" s="61">
        <f>S20-T20+(U20+U21)/2</f>
        <v>0</v>
      </c>
      <c r="W20" s="62"/>
      <c r="X20" s="66"/>
      <c r="Y20" s="31"/>
      <c r="Z20" s="56">
        <f>W20-X20+(Y20+Y21)/2</f>
        <v>0</v>
      </c>
      <c r="AA20" s="57">
        <f>SUM(F20+J20+N20+R20+V20+Z20)</f>
        <v>0</v>
      </c>
    </row>
    <row r="21" spans="1:27" ht="15.75" customHeight="1">
      <c r="A21" s="68"/>
      <c r="B21" s="81"/>
      <c r="C21" s="60"/>
      <c r="D21" s="65"/>
      <c r="E21" s="46"/>
      <c r="F21" s="61"/>
      <c r="G21" s="62"/>
      <c r="H21" s="67"/>
      <c r="I21" s="31"/>
      <c r="J21" s="56"/>
      <c r="K21" s="60"/>
      <c r="L21" s="65"/>
      <c r="M21" s="46"/>
      <c r="N21" s="61"/>
      <c r="O21" s="62"/>
      <c r="P21" s="67"/>
      <c r="Q21" s="31"/>
      <c r="R21" s="56"/>
      <c r="S21" s="60"/>
      <c r="T21" s="65"/>
      <c r="U21" s="46"/>
      <c r="V21" s="61"/>
      <c r="W21" s="62"/>
      <c r="X21" s="67"/>
      <c r="Y21" s="31"/>
      <c r="Z21" s="56"/>
      <c r="AA21" s="57"/>
    </row>
    <row r="22" spans="1:27" ht="15.75" customHeight="1">
      <c r="A22" s="68"/>
      <c r="B22" s="81"/>
      <c r="C22" s="60"/>
      <c r="D22" s="64"/>
      <c r="E22" s="46"/>
      <c r="F22" s="61">
        <f>C22-D22+(E22+E23)/2</f>
        <v>0</v>
      </c>
      <c r="G22" s="62"/>
      <c r="H22" s="66"/>
      <c r="I22" s="31"/>
      <c r="J22" s="56">
        <f>G22-H22+(I22+I23)/2</f>
        <v>0</v>
      </c>
      <c r="K22" s="60"/>
      <c r="L22" s="64"/>
      <c r="M22" s="46"/>
      <c r="N22" s="61">
        <f>K22-L22+(M22+M23)/2</f>
        <v>0</v>
      </c>
      <c r="O22" s="62"/>
      <c r="P22" s="66"/>
      <c r="Q22" s="31"/>
      <c r="R22" s="56">
        <f>O22-P22+(Q22+Q23)/2</f>
        <v>0</v>
      </c>
      <c r="S22" s="60"/>
      <c r="T22" s="64"/>
      <c r="U22" s="46"/>
      <c r="V22" s="61">
        <f>S22-T22+(U22+U23)/2</f>
        <v>0</v>
      </c>
      <c r="W22" s="62"/>
      <c r="X22" s="66"/>
      <c r="Y22" s="31"/>
      <c r="Z22" s="56">
        <f>W22-X22+(Y22+Y23)/2</f>
        <v>0</v>
      </c>
      <c r="AA22" s="57">
        <f>SUM(F22+J22+N22+R22+V22+Z22)</f>
        <v>0</v>
      </c>
    </row>
    <row r="23" spans="1:27" ht="15.75" customHeight="1">
      <c r="A23" s="68"/>
      <c r="B23" s="81"/>
      <c r="C23" s="60"/>
      <c r="D23" s="65"/>
      <c r="E23" s="46"/>
      <c r="F23" s="61"/>
      <c r="G23" s="62"/>
      <c r="H23" s="67"/>
      <c r="I23" s="31"/>
      <c r="J23" s="56"/>
      <c r="K23" s="60"/>
      <c r="L23" s="65"/>
      <c r="M23" s="46"/>
      <c r="N23" s="61"/>
      <c r="O23" s="62"/>
      <c r="P23" s="67"/>
      <c r="Q23" s="31"/>
      <c r="R23" s="56"/>
      <c r="S23" s="60"/>
      <c r="T23" s="65"/>
      <c r="U23" s="46"/>
      <c r="V23" s="61"/>
      <c r="W23" s="62"/>
      <c r="X23" s="67"/>
      <c r="Y23" s="31"/>
      <c r="Z23" s="56"/>
      <c r="AA23" s="57"/>
    </row>
    <row r="24" spans="1:27" ht="15.75" customHeight="1">
      <c r="A24" s="68"/>
      <c r="B24" s="81"/>
      <c r="C24" s="60"/>
      <c r="D24" s="64"/>
      <c r="E24" s="46"/>
      <c r="F24" s="61">
        <f>C24-D24+(E24+E25)/2</f>
        <v>0</v>
      </c>
      <c r="G24" s="62"/>
      <c r="H24" s="66"/>
      <c r="I24" s="31"/>
      <c r="J24" s="56">
        <f>G24-H24+(I24+I25)/2</f>
        <v>0</v>
      </c>
      <c r="K24" s="60"/>
      <c r="L24" s="64"/>
      <c r="M24" s="46"/>
      <c r="N24" s="61">
        <f>K24-L24+(M24+M25)/2</f>
        <v>0</v>
      </c>
      <c r="O24" s="62"/>
      <c r="P24" s="66"/>
      <c r="Q24" s="31"/>
      <c r="R24" s="56">
        <f>O24-P24+(Q24+Q25)/2</f>
        <v>0</v>
      </c>
      <c r="S24" s="60"/>
      <c r="T24" s="64"/>
      <c r="U24" s="46"/>
      <c r="V24" s="61">
        <f>S24-T24+(U24+U25)/2</f>
        <v>0</v>
      </c>
      <c r="W24" s="62"/>
      <c r="X24" s="66"/>
      <c r="Y24" s="31"/>
      <c r="Z24" s="56">
        <f>W24-X24+(Y24+Y25)/2</f>
        <v>0</v>
      </c>
      <c r="AA24" s="57">
        <f>SUM(F24+J24+N24+R24+V24+Z24)</f>
        <v>0</v>
      </c>
    </row>
    <row r="25" spans="1:27" ht="15.75" customHeight="1">
      <c r="A25" s="68"/>
      <c r="B25" s="81"/>
      <c r="C25" s="60"/>
      <c r="D25" s="65"/>
      <c r="E25" s="46"/>
      <c r="F25" s="61"/>
      <c r="G25" s="62"/>
      <c r="H25" s="67"/>
      <c r="I25" s="31"/>
      <c r="J25" s="56"/>
      <c r="K25" s="60"/>
      <c r="L25" s="65"/>
      <c r="M25" s="46"/>
      <c r="N25" s="61"/>
      <c r="O25" s="62"/>
      <c r="P25" s="67"/>
      <c r="Q25" s="31"/>
      <c r="R25" s="56"/>
      <c r="S25" s="60"/>
      <c r="T25" s="65"/>
      <c r="U25" s="46"/>
      <c r="V25" s="61"/>
      <c r="W25" s="62"/>
      <c r="X25" s="67"/>
      <c r="Y25" s="31"/>
      <c r="Z25" s="56"/>
      <c r="AA25" s="57"/>
    </row>
    <row r="26" spans="1:27" ht="15.75" customHeight="1">
      <c r="A26" s="83"/>
      <c r="B26" s="81"/>
      <c r="C26" s="60"/>
      <c r="D26" s="64"/>
      <c r="E26" s="46"/>
      <c r="F26" s="61">
        <f>C26-D26+(E26+E27)/2</f>
        <v>0</v>
      </c>
      <c r="G26" s="62"/>
      <c r="H26" s="66"/>
      <c r="I26" s="31"/>
      <c r="J26" s="56">
        <f>G26-H26+(I26+I27)/2</f>
        <v>0</v>
      </c>
      <c r="K26" s="60"/>
      <c r="L26" s="64"/>
      <c r="M26" s="46"/>
      <c r="N26" s="61">
        <f>K26-L26+(M26+M27)/2</f>
        <v>0</v>
      </c>
      <c r="O26" s="62"/>
      <c r="P26" s="66"/>
      <c r="Q26" s="31"/>
      <c r="R26" s="56">
        <f>O26-P26+(Q26+Q27)/2</f>
        <v>0</v>
      </c>
      <c r="S26" s="60"/>
      <c r="T26" s="64"/>
      <c r="U26" s="46"/>
      <c r="V26" s="61">
        <f>S26-T26+(U26+U27)/2</f>
        <v>0</v>
      </c>
      <c r="W26" s="62"/>
      <c r="X26" s="66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84"/>
      <c r="B27" s="81"/>
      <c r="C27" s="60"/>
      <c r="D27" s="65"/>
      <c r="E27" s="46"/>
      <c r="F27" s="61"/>
      <c r="G27" s="62"/>
      <c r="H27" s="67"/>
      <c r="I27" s="31"/>
      <c r="J27" s="56"/>
      <c r="K27" s="60"/>
      <c r="L27" s="65"/>
      <c r="M27" s="46"/>
      <c r="N27" s="61"/>
      <c r="O27" s="62"/>
      <c r="P27" s="67"/>
      <c r="Q27" s="31"/>
      <c r="R27" s="56"/>
      <c r="S27" s="60"/>
      <c r="T27" s="65"/>
      <c r="U27" s="46"/>
      <c r="V27" s="61"/>
      <c r="W27" s="62"/>
      <c r="X27" s="67"/>
      <c r="Y27" s="31"/>
      <c r="Z27" s="56"/>
      <c r="AA27" s="57"/>
    </row>
    <row r="28" spans="1:27" ht="21.75" customHeight="1">
      <c r="A28" s="7"/>
      <c r="B28" s="22"/>
      <c r="C28" s="47"/>
      <c r="D28" s="47"/>
      <c r="E28" s="47"/>
      <c r="F28" s="48">
        <f>SUM(LARGE(F8:F27,1),LARGE(F8:F27,2),LARGE(F8:F27,3))</f>
        <v>0</v>
      </c>
      <c r="G28" s="17"/>
      <c r="H28" s="17"/>
      <c r="I28" s="17"/>
      <c r="J28" s="23">
        <f>SUM(LARGE(J8:J27,1),LARGE(J8:J27,2),LARGE(J8:J27,3))</f>
        <v>0</v>
      </c>
      <c r="K28" s="47"/>
      <c r="L28" s="47"/>
      <c r="M28" s="47"/>
      <c r="N28" s="48">
        <f>SUM(LARGE(N8:N27,1),LARGE(N8:N27,2),LARGE(N8:N27,3))</f>
        <v>0</v>
      </c>
      <c r="O28" s="17"/>
      <c r="P28" s="17"/>
      <c r="Q28" s="17"/>
      <c r="R28" s="23">
        <f>SUM(LARGE(R8:R27,1),LARGE(R8:R27,2),LARGE(R8:R27,3))</f>
        <v>0</v>
      </c>
      <c r="S28" s="47"/>
      <c r="T28" s="47"/>
      <c r="U28" s="47"/>
      <c r="V28" s="48">
        <f>SUM(LARGE(V8:V27,1),LARGE(V8:V27,2),LARGE(V8:V27,3))</f>
        <v>0</v>
      </c>
      <c r="W28" s="17"/>
      <c r="X28" s="17"/>
      <c r="Y28" s="17"/>
      <c r="Z28" s="23">
        <f>SUM(LARGE(Z8:Z27,1),LARGE(Z8:Z27,2),LARGE(Z8:Z27,3))</f>
        <v>0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0</v>
      </c>
      <c r="K29" s="19"/>
      <c r="L29" s="19"/>
      <c r="M29" s="19"/>
      <c r="N29" s="17">
        <f>J30</f>
        <v>0</v>
      </c>
      <c r="O29" s="19"/>
      <c r="P29" s="19"/>
      <c r="Q29" s="19"/>
      <c r="R29" s="17">
        <f>N30</f>
        <v>0</v>
      </c>
      <c r="S29" s="19"/>
      <c r="T29" s="19"/>
      <c r="U29" s="19"/>
      <c r="V29" s="17">
        <f>R30</f>
        <v>0</v>
      </c>
      <c r="W29" s="19"/>
      <c r="X29" s="19"/>
      <c r="Y29" s="19"/>
      <c r="Z29" s="17">
        <f>V30</f>
        <v>0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0</v>
      </c>
      <c r="K30" s="19"/>
      <c r="L30" s="19"/>
      <c r="M30" s="19"/>
      <c r="N30" s="17">
        <f>SUM(N28+N29)</f>
        <v>0</v>
      </c>
      <c r="O30" s="19"/>
      <c r="P30" s="19"/>
      <c r="Q30" s="19"/>
      <c r="R30" s="17">
        <f>SUM(R28+R29)</f>
        <v>0</v>
      </c>
      <c r="S30" s="19"/>
      <c r="T30" s="19"/>
      <c r="U30" s="19"/>
      <c r="V30" s="17">
        <f>SUM(V28+V29)</f>
        <v>0</v>
      </c>
      <c r="W30" s="19"/>
      <c r="X30" s="19"/>
      <c r="Y30" s="19"/>
      <c r="Z30" s="17">
        <f>SUM(Z28+Z29)</f>
        <v>0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ht="15">
      <c r="A32" s="20" t="s">
        <v>51</v>
      </c>
    </row>
  </sheetData>
  <sheetProtection/>
  <mergeCells count="219">
    <mergeCell ref="X18:X19"/>
    <mergeCell ref="P18:P19"/>
    <mergeCell ref="P26:P27"/>
    <mergeCell ref="T26:T27"/>
    <mergeCell ref="X26:X27"/>
    <mergeCell ref="X22:X23"/>
    <mergeCell ref="T24:T25"/>
    <mergeCell ref="X24:X25"/>
    <mergeCell ref="W24:W25"/>
    <mergeCell ref="P24:P25"/>
    <mergeCell ref="D20:D21"/>
    <mergeCell ref="H20:H21"/>
    <mergeCell ref="L20:L21"/>
    <mergeCell ref="P20:P21"/>
    <mergeCell ref="T20:T21"/>
    <mergeCell ref="X20:X21"/>
    <mergeCell ref="V20:V21"/>
    <mergeCell ref="N20:N21"/>
    <mergeCell ref="F20:F21"/>
    <mergeCell ref="K20:K21"/>
    <mergeCell ref="X16:X17"/>
    <mergeCell ref="D14:D15"/>
    <mergeCell ref="H14:H15"/>
    <mergeCell ref="W14:W15"/>
    <mergeCell ref="V16:V17"/>
    <mergeCell ref="G16:G17"/>
    <mergeCell ref="J16:J17"/>
    <mergeCell ref="R16:R17"/>
    <mergeCell ref="H16:H17"/>
    <mergeCell ref="K14:K15"/>
    <mergeCell ref="P8:P9"/>
    <mergeCell ref="O10:O11"/>
    <mergeCell ref="L10:L11"/>
    <mergeCell ref="N10:N11"/>
    <mergeCell ref="P10:P11"/>
    <mergeCell ref="T16:T17"/>
    <mergeCell ref="P16:P17"/>
    <mergeCell ref="N16:N17"/>
    <mergeCell ref="O16:O17"/>
    <mergeCell ref="L16:L17"/>
    <mergeCell ref="A20:A21"/>
    <mergeCell ref="B20:B21"/>
    <mergeCell ref="S20:S21"/>
    <mergeCell ref="A24:A25"/>
    <mergeCell ref="B24:B25"/>
    <mergeCell ref="C24:C25"/>
    <mergeCell ref="F24:F25"/>
    <mergeCell ref="D24:D25"/>
    <mergeCell ref="C20:C21"/>
    <mergeCell ref="O22:O23"/>
    <mergeCell ref="G24:G25"/>
    <mergeCell ref="O24:O25"/>
    <mergeCell ref="J22:J23"/>
    <mergeCell ref="K22:K23"/>
    <mergeCell ref="N22:N23"/>
    <mergeCell ref="G22:G23"/>
    <mergeCell ref="H22:H23"/>
    <mergeCell ref="L22:L23"/>
    <mergeCell ref="O20:O21"/>
    <mergeCell ref="G20:G21"/>
    <mergeCell ref="J20:J21"/>
    <mergeCell ref="N18:N19"/>
    <mergeCell ref="H18:H19"/>
    <mergeCell ref="L18:L19"/>
    <mergeCell ref="G18:G19"/>
    <mergeCell ref="J18:J19"/>
    <mergeCell ref="A18:A19"/>
    <mergeCell ref="B18:B19"/>
    <mergeCell ref="C18:C19"/>
    <mergeCell ref="F18:F19"/>
    <mergeCell ref="D18:D19"/>
    <mergeCell ref="T18:T19"/>
    <mergeCell ref="R18:R19"/>
    <mergeCell ref="K18:K19"/>
    <mergeCell ref="O18:O19"/>
    <mergeCell ref="S18:S19"/>
    <mergeCell ref="Z14:Z15"/>
    <mergeCell ref="S14:S15"/>
    <mergeCell ref="Z18:Z19"/>
    <mergeCell ref="W16:W17"/>
    <mergeCell ref="V18:V19"/>
    <mergeCell ref="W18:W19"/>
    <mergeCell ref="X14:X15"/>
    <mergeCell ref="S16:S17"/>
    <mergeCell ref="V14:V15"/>
    <mergeCell ref="T14:T15"/>
    <mergeCell ref="A16:A17"/>
    <mergeCell ref="B16:B17"/>
    <mergeCell ref="C16:C17"/>
    <mergeCell ref="F16:F17"/>
    <mergeCell ref="D16:D17"/>
    <mergeCell ref="K16:K17"/>
    <mergeCell ref="P14:P15"/>
    <mergeCell ref="L14:L15"/>
    <mergeCell ref="N14:N15"/>
    <mergeCell ref="O14:O15"/>
    <mergeCell ref="R14:R15"/>
    <mergeCell ref="W12:W13"/>
    <mergeCell ref="V12:V13"/>
    <mergeCell ref="T12:T13"/>
    <mergeCell ref="N12:N13"/>
    <mergeCell ref="P12:P13"/>
    <mergeCell ref="Z12:Z13"/>
    <mergeCell ref="X12:X13"/>
    <mergeCell ref="A14:A15"/>
    <mergeCell ref="B14:B15"/>
    <mergeCell ref="C14:C15"/>
    <mergeCell ref="F14:F15"/>
    <mergeCell ref="G14:G15"/>
    <mergeCell ref="J14:J15"/>
    <mergeCell ref="R12:R13"/>
    <mergeCell ref="S12:S13"/>
    <mergeCell ref="A12:A13"/>
    <mergeCell ref="B12:B13"/>
    <mergeCell ref="C12:C13"/>
    <mergeCell ref="F12:F13"/>
    <mergeCell ref="D12:D13"/>
    <mergeCell ref="G12:G13"/>
    <mergeCell ref="J10:J11"/>
    <mergeCell ref="H12:H13"/>
    <mergeCell ref="T10:T11"/>
    <mergeCell ref="D10:D11"/>
    <mergeCell ref="H10:H11"/>
    <mergeCell ref="O12:O13"/>
    <mergeCell ref="L12:L13"/>
    <mergeCell ref="J12:J13"/>
    <mergeCell ref="K12:K13"/>
    <mergeCell ref="A10:A11"/>
    <mergeCell ref="B10:B11"/>
    <mergeCell ref="C10:C11"/>
    <mergeCell ref="F10:F11"/>
    <mergeCell ref="K10:K11"/>
    <mergeCell ref="C6:F6"/>
    <mergeCell ref="G6:J6"/>
    <mergeCell ref="D8:D9"/>
    <mergeCell ref="H8:H9"/>
    <mergeCell ref="G10:G11"/>
    <mergeCell ref="Z10:Z11"/>
    <mergeCell ref="X10:X11"/>
    <mergeCell ref="W10:W11"/>
    <mergeCell ref="R10:R11"/>
    <mergeCell ref="S10:S11"/>
    <mergeCell ref="V10:V11"/>
    <mergeCell ref="AA20:AA21"/>
    <mergeCell ref="A8:A9"/>
    <mergeCell ref="B8:B9"/>
    <mergeCell ref="C8:C9"/>
    <mergeCell ref="F8:F9"/>
    <mergeCell ref="G8:G9"/>
    <mergeCell ref="J8:J9"/>
    <mergeCell ref="Z16:Z17"/>
    <mergeCell ref="K8:K9"/>
    <mergeCell ref="V8:V9"/>
    <mergeCell ref="W6:Z6"/>
    <mergeCell ref="N8:N9"/>
    <mergeCell ref="O8:O9"/>
    <mergeCell ref="R8:R9"/>
    <mergeCell ref="X8:X9"/>
    <mergeCell ref="S8:S9"/>
    <mergeCell ref="T8:T9"/>
    <mergeCell ref="K6:N6"/>
    <mergeCell ref="S6:V6"/>
    <mergeCell ref="L8:L9"/>
    <mergeCell ref="AA24:AA25"/>
    <mergeCell ref="N24:N25"/>
    <mergeCell ref="H24:H25"/>
    <mergeCell ref="L24:L25"/>
    <mergeCell ref="Z24:Z25"/>
    <mergeCell ref="V24:V25"/>
    <mergeCell ref="J24:J25"/>
    <mergeCell ref="K24:K25"/>
    <mergeCell ref="R24:R25"/>
    <mergeCell ref="S24:S25"/>
    <mergeCell ref="R22:R23"/>
    <mergeCell ref="S22:S23"/>
    <mergeCell ref="A22:A23"/>
    <mergeCell ref="B22:B23"/>
    <mergeCell ref="C22:C23"/>
    <mergeCell ref="F22:F23"/>
    <mergeCell ref="D22:D23"/>
    <mergeCell ref="P22:P23"/>
    <mergeCell ref="Z20:Z21"/>
    <mergeCell ref="R20:R21"/>
    <mergeCell ref="T22:T23"/>
    <mergeCell ref="R1:V1"/>
    <mergeCell ref="S3:AA3"/>
    <mergeCell ref="V22:V23"/>
    <mergeCell ref="AA8:AA9"/>
    <mergeCell ref="W8:W9"/>
    <mergeCell ref="Z8:Z9"/>
    <mergeCell ref="O6:R6"/>
    <mergeCell ref="C3:K3"/>
    <mergeCell ref="Z22:Z23"/>
    <mergeCell ref="AA22:AA23"/>
    <mergeCell ref="AA10:AA11"/>
    <mergeCell ref="AA12:AA13"/>
    <mergeCell ref="AA14:AA15"/>
    <mergeCell ref="AA16:AA17"/>
    <mergeCell ref="AA18:AA19"/>
    <mergeCell ref="W22:W23"/>
    <mergeCell ref="W20:W21"/>
    <mergeCell ref="O26:O27"/>
    <mergeCell ref="B26:B27"/>
    <mergeCell ref="C26:C27"/>
    <mergeCell ref="F26:F27"/>
    <mergeCell ref="G26:G27"/>
    <mergeCell ref="D26:D27"/>
    <mergeCell ref="H26:H27"/>
    <mergeCell ref="L26:L27"/>
    <mergeCell ref="Z26:Z27"/>
    <mergeCell ref="AA26:AA27"/>
    <mergeCell ref="A26:A27"/>
    <mergeCell ref="R26:R27"/>
    <mergeCell ref="S26:S27"/>
    <mergeCell ref="V26:V27"/>
    <mergeCell ref="W26:W27"/>
    <mergeCell ref="J26:J27"/>
    <mergeCell ref="K26:K27"/>
    <mergeCell ref="N26:N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AC36"/>
  <sheetViews>
    <sheetView view="pageBreakPreview" zoomScale="75" zoomScaleSheetLayoutView="75" zoomScalePageLayoutView="0" workbookViewId="0" topLeftCell="A1">
      <selection activeCell="J36" sqref="J36"/>
    </sheetView>
  </sheetViews>
  <sheetFormatPr defaultColWidth="11.421875" defaultRowHeight="12.75"/>
  <cols>
    <col min="1" max="1" width="14.851562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7.4218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Vinnhorst!R1:V1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Vinnhorst!C3:K3</f>
        <v>Verbandsliga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53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71" t="s">
        <v>6</v>
      </c>
      <c r="D6" s="71"/>
      <c r="E6" s="71"/>
      <c r="F6" s="71"/>
      <c r="G6" s="72" t="s">
        <v>7</v>
      </c>
      <c r="H6" s="72"/>
      <c r="I6" s="72"/>
      <c r="J6" s="72"/>
      <c r="K6" s="71" t="s">
        <v>8</v>
      </c>
      <c r="L6" s="71"/>
      <c r="M6" s="71"/>
      <c r="N6" s="71"/>
      <c r="O6" s="72" t="s">
        <v>9</v>
      </c>
      <c r="P6" s="72"/>
      <c r="Q6" s="72"/>
      <c r="R6" s="72"/>
      <c r="S6" s="71" t="s">
        <v>10</v>
      </c>
      <c r="T6" s="71"/>
      <c r="U6" s="71"/>
      <c r="V6" s="71"/>
      <c r="W6" s="72" t="s">
        <v>11</v>
      </c>
      <c r="X6" s="72"/>
      <c r="Y6" s="72"/>
      <c r="Z6" s="72"/>
      <c r="AA6" s="50" t="s">
        <v>12</v>
      </c>
    </row>
    <row r="7" spans="1:27" s="16" customFormat="1" ht="25.5">
      <c r="A7" s="14"/>
      <c r="B7" s="14"/>
      <c r="C7" s="44" t="s">
        <v>48</v>
      </c>
      <c r="D7" s="44" t="s">
        <v>39</v>
      </c>
      <c r="E7" s="44" t="s">
        <v>49</v>
      </c>
      <c r="F7" s="45" t="s">
        <v>13</v>
      </c>
      <c r="G7" s="15" t="s">
        <v>48</v>
      </c>
      <c r="H7" s="43" t="s">
        <v>39</v>
      </c>
      <c r="I7" s="43" t="s">
        <v>49</v>
      </c>
      <c r="J7" s="15" t="s">
        <v>13</v>
      </c>
      <c r="K7" s="44" t="s">
        <v>48</v>
      </c>
      <c r="L7" s="44" t="s">
        <v>39</v>
      </c>
      <c r="M7" s="44" t="s">
        <v>49</v>
      </c>
      <c r="N7" s="45" t="s">
        <v>13</v>
      </c>
      <c r="O7" s="15" t="s">
        <v>48</v>
      </c>
      <c r="P7" s="43" t="s">
        <v>39</v>
      </c>
      <c r="Q7" s="43" t="s">
        <v>49</v>
      </c>
      <c r="R7" s="15" t="s">
        <v>13</v>
      </c>
      <c r="S7" s="44" t="s">
        <v>48</v>
      </c>
      <c r="T7" s="44" t="s">
        <v>39</v>
      </c>
      <c r="U7" s="44" t="s">
        <v>49</v>
      </c>
      <c r="V7" s="45" t="s">
        <v>13</v>
      </c>
      <c r="W7" s="15" t="s">
        <v>48</v>
      </c>
      <c r="X7" s="43" t="s">
        <v>39</v>
      </c>
      <c r="Y7" s="43" t="s">
        <v>49</v>
      </c>
      <c r="Z7" s="15" t="s">
        <v>13</v>
      </c>
      <c r="AA7" s="51"/>
    </row>
    <row r="8" spans="1:27" s="9" customFormat="1" ht="15.75" customHeight="1">
      <c r="A8" s="69"/>
      <c r="B8" s="63"/>
      <c r="C8" s="60"/>
      <c r="D8" s="64"/>
      <c r="E8" s="46"/>
      <c r="F8" s="61">
        <f>C8-D8+(E8+E9)/2</f>
        <v>0</v>
      </c>
      <c r="G8" s="62"/>
      <c r="H8" s="66"/>
      <c r="I8" s="31"/>
      <c r="J8" s="56">
        <f>G8-H8+(I8+I9)/2</f>
        <v>0</v>
      </c>
      <c r="K8" s="60"/>
      <c r="L8" s="64"/>
      <c r="M8" s="46"/>
      <c r="N8" s="61">
        <f>K8-L8+(M8+M9)/2</f>
        <v>0</v>
      </c>
      <c r="O8" s="62"/>
      <c r="P8" s="66"/>
      <c r="Q8" s="31"/>
      <c r="R8" s="56">
        <f>O8-P8+(Q8+Q9)/2</f>
        <v>0</v>
      </c>
      <c r="S8" s="60"/>
      <c r="T8" s="64"/>
      <c r="U8" s="46"/>
      <c r="V8" s="61">
        <f>S8-T8+(U8+U9)/2</f>
        <v>0</v>
      </c>
      <c r="W8" s="62"/>
      <c r="X8" s="66"/>
      <c r="Y8" s="31"/>
      <c r="Z8" s="56">
        <f>W8-X8+(Y8+Y9)/2</f>
        <v>0</v>
      </c>
      <c r="AA8" s="57">
        <f>SUM(F8+J8+N8+R8+V8+Z8)</f>
        <v>0</v>
      </c>
    </row>
    <row r="9" spans="1:27" s="9" customFormat="1" ht="15.75" customHeight="1">
      <c r="A9" s="85"/>
      <c r="B9" s="63"/>
      <c r="C9" s="60"/>
      <c r="D9" s="65"/>
      <c r="E9" s="46"/>
      <c r="F9" s="61"/>
      <c r="G9" s="62"/>
      <c r="H9" s="67"/>
      <c r="I9" s="31"/>
      <c r="J9" s="56"/>
      <c r="K9" s="60"/>
      <c r="L9" s="65"/>
      <c r="M9" s="46"/>
      <c r="N9" s="61"/>
      <c r="O9" s="62"/>
      <c r="P9" s="67"/>
      <c r="Q9" s="31"/>
      <c r="R9" s="56"/>
      <c r="S9" s="60"/>
      <c r="T9" s="65"/>
      <c r="U9" s="46"/>
      <c r="V9" s="61"/>
      <c r="W9" s="62"/>
      <c r="X9" s="67"/>
      <c r="Y9" s="31"/>
      <c r="Z9" s="56"/>
      <c r="AA9" s="57"/>
    </row>
    <row r="10" spans="1:27" s="9" customFormat="1" ht="15.75" customHeight="1">
      <c r="A10" s="69"/>
      <c r="B10" s="63"/>
      <c r="C10" s="60"/>
      <c r="D10" s="64"/>
      <c r="E10" s="46"/>
      <c r="F10" s="61">
        <f>C10-D10+(E10+E11)/2</f>
        <v>0</v>
      </c>
      <c r="G10" s="62"/>
      <c r="H10" s="66"/>
      <c r="I10" s="31"/>
      <c r="J10" s="56">
        <f>G10-H10+(I10+I11)/2</f>
        <v>0</v>
      </c>
      <c r="K10" s="60"/>
      <c r="L10" s="64"/>
      <c r="M10" s="46"/>
      <c r="N10" s="61">
        <f>K10-L10+(M10+M11)/2</f>
        <v>0</v>
      </c>
      <c r="O10" s="62"/>
      <c r="P10" s="66"/>
      <c r="Q10" s="31"/>
      <c r="R10" s="56">
        <f>O10-P10+(Q10+Q11)/2</f>
        <v>0</v>
      </c>
      <c r="S10" s="60"/>
      <c r="T10" s="64"/>
      <c r="U10" s="46"/>
      <c r="V10" s="61">
        <f>S10-T10+(U10+U11)/2</f>
        <v>0</v>
      </c>
      <c r="W10" s="62"/>
      <c r="X10" s="66"/>
      <c r="Y10" s="31"/>
      <c r="Z10" s="56">
        <f>W10-X10+(Y10+Y11)/2</f>
        <v>0</v>
      </c>
      <c r="AA10" s="57">
        <f>SUM(F10+J10+N10+R10+V10+Z10)</f>
        <v>0</v>
      </c>
    </row>
    <row r="11" spans="1:27" s="9" customFormat="1" ht="15.75" customHeight="1">
      <c r="A11" s="85"/>
      <c r="B11" s="63"/>
      <c r="C11" s="60"/>
      <c r="D11" s="65"/>
      <c r="E11" s="46"/>
      <c r="F11" s="61"/>
      <c r="G11" s="62"/>
      <c r="H11" s="67"/>
      <c r="I11" s="31"/>
      <c r="J11" s="56"/>
      <c r="K11" s="60"/>
      <c r="L11" s="65"/>
      <c r="M11" s="46"/>
      <c r="N11" s="61"/>
      <c r="O11" s="62"/>
      <c r="P11" s="67"/>
      <c r="Q11" s="31"/>
      <c r="R11" s="56"/>
      <c r="S11" s="60"/>
      <c r="T11" s="65"/>
      <c r="U11" s="46"/>
      <c r="V11" s="61"/>
      <c r="W11" s="62"/>
      <c r="X11" s="67"/>
      <c r="Y11" s="31"/>
      <c r="Z11" s="56"/>
      <c r="AA11" s="57"/>
    </row>
    <row r="12" spans="1:27" s="9" customFormat="1" ht="15.75" customHeight="1">
      <c r="A12" s="69"/>
      <c r="B12" s="63"/>
      <c r="C12" s="60"/>
      <c r="D12" s="64"/>
      <c r="E12" s="46"/>
      <c r="F12" s="61">
        <f>C12-D12+(E12+E13)/2</f>
        <v>0</v>
      </c>
      <c r="G12" s="62"/>
      <c r="H12" s="66"/>
      <c r="I12" s="31"/>
      <c r="J12" s="56">
        <f>G12-H12+(I12+I13)/2</f>
        <v>0</v>
      </c>
      <c r="K12" s="60"/>
      <c r="L12" s="64"/>
      <c r="M12" s="46"/>
      <c r="N12" s="61">
        <f>K12-L12+(M12+M13)/2</f>
        <v>0</v>
      </c>
      <c r="O12" s="86"/>
      <c r="P12" s="66"/>
      <c r="Q12" s="31"/>
      <c r="R12" s="56">
        <f>O12-P12+(Q12+Q13)/2</f>
        <v>0</v>
      </c>
      <c r="S12" s="60"/>
      <c r="T12" s="64"/>
      <c r="U12" s="46"/>
      <c r="V12" s="61">
        <f>S12-T12+(U12+U13)/2</f>
        <v>0</v>
      </c>
      <c r="W12" s="62"/>
      <c r="X12" s="66"/>
      <c r="Y12" s="31"/>
      <c r="Z12" s="56">
        <f>W12-X12+(Y12+Y13)/2</f>
        <v>0</v>
      </c>
      <c r="AA12" s="57">
        <f>SUM(F12+J12+N12+R12+V12+Z12)</f>
        <v>0</v>
      </c>
    </row>
    <row r="13" spans="1:27" s="9" customFormat="1" ht="15.75" customHeight="1">
      <c r="A13" s="70"/>
      <c r="B13" s="63"/>
      <c r="C13" s="60"/>
      <c r="D13" s="65"/>
      <c r="E13" s="46"/>
      <c r="F13" s="61"/>
      <c r="G13" s="62"/>
      <c r="H13" s="67"/>
      <c r="I13" s="31"/>
      <c r="J13" s="56"/>
      <c r="K13" s="60"/>
      <c r="L13" s="65"/>
      <c r="M13" s="46"/>
      <c r="N13" s="61"/>
      <c r="O13" s="87"/>
      <c r="P13" s="67"/>
      <c r="Q13" s="31"/>
      <c r="R13" s="56"/>
      <c r="S13" s="60"/>
      <c r="T13" s="65"/>
      <c r="U13" s="46"/>
      <c r="V13" s="61"/>
      <c r="W13" s="62"/>
      <c r="X13" s="67"/>
      <c r="Y13" s="31"/>
      <c r="Z13" s="56"/>
      <c r="AA13" s="57"/>
    </row>
    <row r="14" spans="1:27" s="9" customFormat="1" ht="15.75" customHeight="1">
      <c r="A14" s="69"/>
      <c r="B14" s="63"/>
      <c r="C14" s="60"/>
      <c r="D14" s="64"/>
      <c r="E14" s="46"/>
      <c r="F14" s="61">
        <f>C14-D14+(E14+E15)/2</f>
        <v>0</v>
      </c>
      <c r="G14" s="62"/>
      <c r="H14" s="66"/>
      <c r="I14" s="31"/>
      <c r="J14" s="56">
        <f>G14-H14+(I14+I15)/2</f>
        <v>0</v>
      </c>
      <c r="K14" s="60"/>
      <c r="L14" s="64"/>
      <c r="M14" s="46"/>
      <c r="N14" s="61">
        <f>K14-L14+(M14+M15)/2</f>
        <v>0</v>
      </c>
      <c r="O14" s="62"/>
      <c r="P14" s="66"/>
      <c r="Q14" s="31"/>
      <c r="R14" s="56">
        <f>O14-P14+(Q14+Q15)/2</f>
        <v>0</v>
      </c>
      <c r="S14" s="60"/>
      <c r="T14" s="64"/>
      <c r="U14" s="46"/>
      <c r="V14" s="61">
        <f>S14-T14+(U14+U15)/2</f>
        <v>0</v>
      </c>
      <c r="W14" s="62"/>
      <c r="X14" s="66"/>
      <c r="Y14" s="31"/>
      <c r="Z14" s="56">
        <f>W14-X14+(Y14+Y15)/2</f>
        <v>0</v>
      </c>
      <c r="AA14" s="57">
        <f>SUM(F14+J14+N14+R14+V14+Z14)</f>
        <v>0</v>
      </c>
    </row>
    <row r="15" spans="1:27" s="9" customFormat="1" ht="15.75" customHeight="1">
      <c r="A15" s="88"/>
      <c r="B15" s="63"/>
      <c r="C15" s="60"/>
      <c r="D15" s="65"/>
      <c r="E15" s="46"/>
      <c r="F15" s="61"/>
      <c r="G15" s="62"/>
      <c r="H15" s="67"/>
      <c r="I15" s="31"/>
      <c r="J15" s="56"/>
      <c r="K15" s="60"/>
      <c r="L15" s="65"/>
      <c r="M15" s="46"/>
      <c r="N15" s="61"/>
      <c r="O15" s="62"/>
      <c r="P15" s="67"/>
      <c r="Q15" s="31"/>
      <c r="R15" s="56"/>
      <c r="S15" s="60"/>
      <c r="T15" s="65"/>
      <c r="U15" s="46"/>
      <c r="V15" s="61"/>
      <c r="W15" s="62"/>
      <c r="X15" s="67"/>
      <c r="Y15" s="31"/>
      <c r="Z15" s="56"/>
      <c r="AA15" s="57"/>
    </row>
    <row r="16" spans="1:27" s="9" customFormat="1" ht="15.75" customHeight="1">
      <c r="A16" s="69"/>
      <c r="B16" s="63"/>
      <c r="C16" s="60"/>
      <c r="D16" s="64"/>
      <c r="E16" s="46"/>
      <c r="F16" s="61">
        <f>C16-D16+(E16+E17)/2</f>
        <v>0</v>
      </c>
      <c r="G16" s="62"/>
      <c r="H16" s="66"/>
      <c r="I16" s="31"/>
      <c r="J16" s="56">
        <f>G16-H16+(I16+I17)/2</f>
        <v>0</v>
      </c>
      <c r="K16" s="60"/>
      <c r="L16" s="64"/>
      <c r="M16" s="46"/>
      <c r="N16" s="61">
        <f>K16-L16+(M16+M17)/2</f>
        <v>0</v>
      </c>
      <c r="O16" s="62"/>
      <c r="P16" s="66"/>
      <c r="Q16" s="31"/>
      <c r="R16" s="56">
        <f>O16-P16+(Q16+Q17)/2</f>
        <v>0</v>
      </c>
      <c r="S16" s="60"/>
      <c r="T16" s="64"/>
      <c r="U16" s="46"/>
      <c r="V16" s="61">
        <f>S16-T16+(U16+U17)/2</f>
        <v>0</v>
      </c>
      <c r="W16" s="62"/>
      <c r="X16" s="66"/>
      <c r="Y16" s="31"/>
      <c r="Z16" s="56">
        <f>W16-X16+(Y16+Y17)/2</f>
        <v>0</v>
      </c>
      <c r="AA16" s="57">
        <f>SUM(F16+J16+N16+R16+V16+Z16)</f>
        <v>0</v>
      </c>
    </row>
    <row r="17" spans="1:27" ht="15.75" customHeight="1">
      <c r="A17" s="70"/>
      <c r="B17" s="63"/>
      <c r="C17" s="60"/>
      <c r="D17" s="65"/>
      <c r="E17" s="46"/>
      <c r="F17" s="61"/>
      <c r="G17" s="62"/>
      <c r="H17" s="67"/>
      <c r="I17" s="31"/>
      <c r="J17" s="56"/>
      <c r="K17" s="60"/>
      <c r="L17" s="65"/>
      <c r="M17" s="46"/>
      <c r="N17" s="61"/>
      <c r="O17" s="62"/>
      <c r="P17" s="67"/>
      <c r="Q17" s="31"/>
      <c r="R17" s="56"/>
      <c r="S17" s="60"/>
      <c r="T17" s="65"/>
      <c r="U17" s="46"/>
      <c r="V17" s="61"/>
      <c r="W17" s="62"/>
      <c r="X17" s="67"/>
      <c r="Y17" s="31"/>
      <c r="Z17" s="56"/>
      <c r="AA17" s="57"/>
    </row>
    <row r="18" spans="1:27" ht="15.75" customHeight="1">
      <c r="A18" s="69"/>
      <c r="B18" s="63"/>
      <c r="C18" s="60"/>
      <c r="D18" s="64"/>
      <c r="E18" s="46"/>
      <c r="F18" s="61">
        <f>C18-D18+(E18+E19)/2</f>
        <v>0</v>
      </c>
      <c r="G18" s="62"/>
      <c r="H18" s="66"/>
      <c r="I18" s="31"/>
      <c r="J18" s="56">
        <f>G18-H18+(I18+I19)/2</f>
        <v>0</v>
      </c>
      <c r="K18" s="60"/>
      <c r="L18" s="64"/>
      <c r="M18" s="46"/>
      <c r="N18" s="61">
        <f>K18-L18+(M18+M19)/2</f>
        <v>0</v>
      </c>
      <c r="O18" s="62"/>
      <c r="P18" s="66"/>
      <c r="Q18" s="31"/>
      <c r="R18" s="56">
        <f>O18-P18+(Q18+Q19)/2</f>
        <v>0</v>
      </c>
      <c r="S18" s="60"/>
      <c r="T18" s="64"/>
      <c r="U18" s="46"/>
      <c r="V18" s="61">
        <f>S18-T18+(U18+U19)/2</f>
        <v>0</v>
      </c>
      <c r="W18" s="62"/>
      <c r="X18" s="66"/>
      <c r="Y18" s="31"/>
      <c r="Z18" s="56">
        <f>W18-X18+(Y18+Y19)/2</f>
        <v>0</v>
      </c>
      <c r="AA18" s="57">
        <f>SUM(F18+J18+N18+R18+V18+Z18)</f>
        <v>0</v>
      </c>
    </row>
    <row r="19" spans="1:27" ht="15.75" customHeight="1">
      <c r="A19" s="70"/>
      <c r="B19" s="63"/>
      <c r="C19" s="60"/>
      <c r="D19" s="65"/>
      <c r="E19" s="46"/>
      <c r="F19" s="61"/>
      <c r="G19" s="62"/>
      <c r="H19" s="67"/>
      <c r="I19" s="31"/>
      <c r="J19" s="56"/>
      <c r="K19" s="60"/>
      <c r="L19" s="65"/>
      <c r="M19" s="46"/>
      <c r="N19" s="61"/>
      <c r="O19" s="62"/>
      <c r="P19" s="67"/>
      <c r="Q19" s="31"/>
      <c r="R19" s="56"/>
      <c r="S19" s="60"/>
      <c r="T19" s="65"/>
      <c r="U19" s="46"/>
      <c r="V19" s="61"/>
      <c r="W19" s="62"/>
      <c r="X19" s="67"/>
      <c r="Y19" s="31"/>
      <c r="Z19" s="56"/>
      <c r="AA19" s="57"/>
    </row>
    <row r="20" spans="1:27" ht="15.75" customHeight="1">
      <c r="A20" s="69"/>
      <c r="B20" s="63"/>
      <c r="C20" s="60"/>
      <c r="D20" s="64"/>
      <c r="E20" s="46"/>
      <c r="F20" s="61">
        <f>C20-D20+(E20+E21)/2</f>
        <v>0</v>
      </c>
      <c r="G20" s="62"/>
      <c r="H20" s="66"/>
      <c r="I20" s="31"/>
      <c r="J20" s="56">
        <f>G20-H20+(I20+I21)/2</f>
        <v>0</v>
      </c>
      <c r="K20" s="60"/>
      <c r="L20" s="64"/>
      <c r="M20" s="46"/>
      <c r="N20" s="61">
        <f>K20-L20+(M20+M21)/2</f>
        <v>0</v>
      </c>
      <c r="O20" s="62"/>
      <c r="P20" s="66"/>
      <c r="Q20" s="31"/>
      <c r="R20" s="56">
        <f>O20-P20+(Q20+Q21)/2</f>
        <v>0</v>
      </c>
      <c r="S20" s="60"/>
      <c r="T20" s="64"/>
      <c r="U20" s="46"/>
      <c r="V20" s="61">
        <f>S20-T20+(U20+U21)/2</f>
        <v>0</v>
      </c>
      <c r="W20" s="62"/>
      <c r="X20" s="66"/>
      <c r="Y20" s="31"/>
      <c r="Z20" s="56">
        <f>W20-X20+(Y20+Y21)/2</f>
        <v>0</v>
      </c>
      <c r="AA20" s="57">
        <f>SUM(F20+J20+N20+R20+V20+Z20)</f>
        <v>0</v>
      </c>
    </row>
    <row r="21" spans="1:27" ht="15.75" customHeight="1">
      <c r="A21" s="70"/>
      <c r="B21" s="63"/>
      <c r="C21" s="60"/>
      <c r="D21" s="65"/>
      <c r="E21" s="46"/>
      <c r="F21" s="61"/>
      <c r="G21" s="62"/>
      <c r="H21" s="67"/>
      <c r="I21" s="31"/>
      <c r="J21" s="56"/>
      <c r="K21" s="60"/>
      <c r="L21" s="65"/>
      <c r="M21" s="46"/>
      <c r="N21" s="61"/>
      <c r="O21" s="62"/>
      <c r="P21" s="67"/>
      <c r="Q21" s="31"/>
      <c r="R21" s="56"/>
      <c r="S21" s="60"/>
      <c r="T21" s="65"/>
      <c r="U21" s="46"/>
      <c r="V21" s="61"/>
      <c r="W21" s="62"/>
      <c r="X21" s="67"/>
      <c r="Y21" s="31"/>
      <c r="Z21" s="56"/>
      <c r="AA21" s="57"/>
    </row>
    <row r="22" spans="1:27" ht="15.75" customHeight="1">
      <c r="A22" s="69"/>
      <c r="B22" s="63"/>
      <c r="C22" s="60"/>
      <c r="D22" s="64"/>
      <c r="E22" s="46"/>
      <c r="F22" s="61">
        <f>C22-D22+(E22+E23)/2</f>
        <v>0</v>
      </c>
      <c r="G22" s="62"/>
      <c r="H22" s="66"/>
      <c r="I22" s="31"/>
      <c r="J22" s="56">
        <f>G22-H22+(I22+I23)/2</f>
        <v>0</v>
      </c>
      <c r="K22" s="60"/>
      <c r="L22" s="64"/>
      <c r="M22" s="46"/>
      <c r="N22" s="61">
        <f>K22-L22+(M22+M23)/2</f>
        <v>0</v>
      </c>
      <c r="O22" s="62"/>
      <c r="P22" s="66"/>
      <c r="Q22" s="31"/>
      <c r="R22" s="56">
        <f>O22-P22+(Q22+Q23)/2</f>
        <v>0</v>
      </c>
      <c r="S22" s="60"/>
      <c r="T22" s="64"/>
      <c r="U22" s="46"/>
      <c r="V22" s="61">
        <f>S22-T22+(U22+U23)/2</f>
        <v>0</v>
      </c>
      <c r="W22" s="62"/>
      <c r="X22" s="66"/>
      <c r="Y22" s="31"/>
      <c r="Z22" s="56">
        <f>W22-X22+(Y22+Y23)/2</f>
        <v>0</v>
      </c>
      <c r="AA22" s="57">
        <f>SUM(F22+J22+N22+R22+V22+Z22)</f>
        <v>0</v>
      </c>
    </row>
    <row r="23" spans="1:27" ht="15.75" customHeight="1">
      <c r="A23" s="70"/>
      <c r="B23" s="63"/>
      <c r="C23" s="60"/>
      <c r="D23" s="65"/>
      <c r="E23" s="46"/>
      <c r="F23" s="61"/>
      <c r="G23" s="62"/>
      <c r="H23" s="67"/>
      <c r="I23" s="31"/>
      <c r="J23" s="56"/>
      <c r="K23" s="60"/>
      <c r="L23" s="65"/>
      <c r="M23" s="46"/>
      <c r="N23" s="61"/>
      <c r="O23" s="62"/>
      <c r="P23" s="67"/>
      <c r="Q23" s="31"/>
      <c r="R23" s="56"/>
      <c r="S23" s="60"/>
      <c r="T23" s="65"/>
      <c r="U23" s="46"/>
      <c r="V23" s="61"/>
      <c r="W23" s="62"/>
      <c r="X23" s="67"/>
      <c r="Y23" s="31"/>
      <c r="Z23" s="56"/>
      <c r="AA23" s="57"/>
    </row>
    <row r="24" spans="1:27" ht="15.75" customHeight="1">
      <c r="A24" s="69"/>
      <c r="B24" s="63"/>
      <c r="C24" s="60"/>
      <c r="D24" s="64"/>
      <c r="E24" s="46"/>
      <c r="F24" s="61">
        <f>C24-D24+(E24+E25)/2</f>
        <v>0</v>
      </c>
      <c r="G24" s="62"/>
      <c r="H24" s="66"/>
      <c r="I24" s="31"/>
      <c r="J24" s="56">
        <f>G24-H24+(I24+I25)/2</f>
        <v>0</v>
      </c>
      <c r="K24" s="60"/>
      <c r="L24" s="64"/>
      <c r="M24" s="46"/>
      <c r="N24" s="61">
        <f>K24-L24+(M24+M25)/2</f>
        <v>0</v>
      </c>
      <c r="O24" s="62"/>
      <c r="P24" s="66"/>
      <c r="Q24" s="31"/>
      <c r="R24" s="56">
        <f>O24-P24+(Q24+Q25)/2</f>
        <v>0</v>
      </c>
      <c r="S24" s="60"/>
      <c r="T24" s="64"/>
      <c r="U24" s="46"/>
      <c r="V24" s="61">
        <f>S24-T24+(U24+U25)/2</f>
        <v>0</v>
      </c>
      <c r="W24" s="62"/>
      <c r="X24" s="66"/>
      <c r="Y24" s="31"/>
      <c r="Z24" s="56">
        <f>W24-X24+(Y24+Y25)/2</f>
        <v>0</v>
      </c>
      <c r="AA24" s="57">
        <f>SUM(F24+J24+N24+R24+V24+Z24)</f>
        <v>0</v>
      </c>
    </row>
    <row r="25" spans="1:27" ht="15.75" customHeight="1">
      <c r="A25" s="70"/>
      <c r="B25" s="63"/>
      <c r="C25" s="60"/>
      <c r="D25" s="65"/>
      <c r="E25" s="46"/>
      <c r="F25" s="61"/>
      <c r="G25" s="62"/>
      <c r="H25" s="67"/>
      <c r="I25" s="31"/>
      <c r="J25" s="56"/>
      <c r="K25" s="60"/>
      <c r="L25" s="65"/>
      <c r="M25" s="46"/>
      <c r="N25" s="61"/>
      <c r="O25" s="62"/>
      <c r="P25" s="67"/>
      <c r="Q25" s="31"/>
      <c r="R25" s="56"/>
      <c r="S25" s="60"/>
      <c r="T25" s="65"/>
      <c r="U25" s="46"/>
      <c r="V25" s="61"/>
      <c r="W25" s="62"/>
      <c r="X25" s="67"/>
      <c r="Y25" s="31"/>
      <c r="Z25" s="56"/>
      <c r="AA25" s="57"/>
    </row>
    <row r="26" spans="1:27" ht="15.75" customHeight="1">
      <c r="A26" s="83"/>
      <c r="B26" s="63"/>
      <c r="C26" s="60"/>
      <c r="D26" s="64"/>
      <c r="E26" s="46"/>
      <c r="F26" s="61">
        <f>C26-D26+(E26+E27)/2</f>
        <v>0</v>
      </c>
      <c r="G26" s="62"/>
      <c r="H26" s="66"/>
      <c r="I26" s="31"/>
      <c r="J26" s="56">
        <f>G26-H26+(I26+I27)/2</f>
        <v>0</v>
      </c>
      <c r="K26" s="60"/>
      <c r="L26" s="64"/>
      <c r="M26" s="46"/>
      <c r="N26" s="61">
        <f>K26-L26+(M26+M27)/2</f>
        <v>0</v>
      </c>
      <c r="O26" s="62"/>
      <c r="P26" s="66"/>
      <c r="Q26" s="31"/>
      <c r="R26" s="56">
        <f>O26-P26+(Q26+Q27)/2</f>
        <v>0</v>
      </c>
      <c r="S26" s="60"/>
      <c r="T26" s="64"/>
      <c r="U26" s="46"/>
      <c r="V26" s="61">
        <f>S26-T26+(U26+U27)/2</f>
        <v>0</v>
      </c>
      <c r="W26" s="62"/>
      <c r="X26" s="66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84"/>
      <c r="B27" s="63"/>
      <c r="C27" s="60"/>
      <c r="D27" s="65"/>
      <c r="E27" s="46"/>
      <c r="F27" s="61"/>
      <c r="G27" s="62"/>
      <c r="H27" s="67"/>
      <c r="I27" s="31"/>
      <c r="J27" s="56"/>
      <c r="K27" s="60"/>
      <c r="L27" s="65"/>
      <c r="M27" s="46"/>
      <c r="N27" s="61"/>
      <c r="O27" s="62"/>
      <c r="P27" s="67"/>
      <c r="Q27" s="31"/>
      <c r="R27" s="56"/>
      <c r="S27" s="60"/>
      <c r="T27" s="65"/>
      <c r="U27" s="46"/>
      <c r="V27" s="61"/>
      <c r="W27" s="62"/>
      <c r="X27" s="67"/>
      <c r="Y27" s="31"/>
      <c r="Z27" s="56"/>
      <c r="AA27" s="57"/>
    </row>
    <row r="28" spans="1:27" ht="21.75" customHeight="1">
      <c r="A28" s="7"/>
      <c r="B28" s="22"/>
      <c r="C28" s="47"/>
      <c r="D28" s="47"/>
      <c r="E28" s="47"/>
      <c r="F28" s="49">
        <f>SUM(LARGE(F8:F27,1),LARGE(F8:F27,2),LARGE(F8:F27,3))</f>
        <v>0</v>
      </c>
      <c r="G28" s="17"/>
      <c r="H28" s="17"/>
      <c r="I28" s="17"/>
      <c r="J28" s="23">
        <f>SUM(LARGE(J8:J27,1),LARGE(J8:J27,2),LARGE(J8:J27,3))</f>
        <v>0</v>
      </c>
      <c r="K28" s="47"/>
      <c r="L28" s="47"/>
      <c r="M28" s="47"/>
      <c r="N28" s="48">
        <f>SUM(LARGE(N8:N27,1),LARGE(N8:N27,2),LARGE(N8:N27,3))</f>
        <v>0</v>
      </c>
      <c r="O28" s="17"/>
      <c r="P28" s="17"/>
      <c r="Q28" s="17"/>
      <c r="R28" s="23">
        <f>SUM(LARGE(R8:R27,1),LARGE(R8:R27,2),LARGE(R8:R27,3))</f>
        <v>0</v>
      </c>
      <c r="S28" s="47"/>
      <c r="T28" s="47"/>
      <c r="U28" s="47"/>
      <c r="V28" s="48">
        <f>SUM(LARGE(V8:V27,1),LARGE(V8:V27,2),LARGE(V8:V27,3))</f>
        <v>0</v>
      </c>
      <c r="W28" s="17"/>
      <c r="X28" s="17"/>
      <c r="Y28" s="17"/>
      <c r="Z28" s="23">
        <f>SUM(LARGE(Z8:Z27,1),LARGE(Z8:Z27,2),LARGE(Z8:Z27,3))</f>
        <v>0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0</v>
      </c>
      <c r="K29" s="19"/>
      <c r="L29" s="19"/>
      <c r="M29" s="19"/>
      <c r="N29" s="17">
        <f>J30</f>
        <v>0</v>
      </c>
      <c r="O29" s="19"/>
      <c r="P29" s="19"/>
      <c r="Q29" s="19"/>
      <c r="R29" s="17">
        <f>N30</f>
        <v>0</v>
      </c>
      <c r="S29" s="19"/>
      <c r="T29" s="19"/>
      <c r="U29" s="19"/>
      <c r="V29" s="17">
        <f>R30</f>
        <v>0</v>
      </c>
      <c r="W29" s="19"/>
      <c r="X29" s="19"/>
      <c r="Y29" s="19"/>
      <c r="Z29" s="17">
        <f>V30</f>
        <v>0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0</v>
      </c>
      <c r="K30" s="19"/>
      <c r="L30" s="19"/>
      <c r="M30" s="19"/>
      <c r="N30" s="17">
        <f>SUM(N28+N29)</f>
        <v>0</v>
      </c>
      <c r="O30" s="19"/>
      <c r="P30" s="19"/>
      <c r="Q30" s="19"/>
      <c r="R30" s="17">
        <f>SUM(R28+R29)</f>
        <v>0</v>
      </c>
      <c r="S30" s="19"/>
      <c r="T30" s="19"/>
      <c r="U30" s="19"/>
      <c r="V30" s="17">
        <f>SUM(V28+V29)</f>
        <v>0</v>
      </c>
      <c r="W30" s="19"/>
      <c r="X30" s="19"/>
      <c r="Y30" s="19"/>
      <c r="Z30" s="17">
        <f>SUM(Z28+Z29)</f>
        <v>0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4" ht="15">
      <c r="A34" t="s">
        <v>50</v>
      </c>
    </row>
    <row r="35" ht="15">
      <c r="A35" s="20"/>
    </row>
    <row r="36" ht="15">
      <c r="A36" s="20"/>
    </row>
  </sheetData>
  <sheetProtection/>
  <mergeCells count="219">
    <mergeCell ref="D20:D21"/>
    <mergeCell ref="H20:H21"/>
    <mergeCell ref="L20:L21"/>
    <mergeCell ref="X26:X27"/>
    <mergeCell ref="L24:L25"/>
    <mergeCell ref="P24:P25"/>
    <mergeCell ref="T24:T25"/>
    <mergeCell ref="X24:X25"/>
    <mergeCell ref="N24:N25"/>
    <mergeCell ref="D22:D23"/>
    <mergeCell ref="H22:H23"/>
    <mergeCell ref="L22:L23"/>
    <mergeCell ref="P22:P23"/>
    <mergeCell ref="T22:T23"/>
    <mergeCell ref="G22:G23"/>
    <mergeCell ref="J22:J23"/>
    <mergeCell ref="K22:K23"/>
    <mergeCell ref="X22:X23"/>
    <mergeCell ref="G18:G19"/>
    <mergeCell ref="J18:J19"/>
    <mergeCell ref="V18:V19"/>
    <mergeCell ref="W18:W19"/>
    <mergeCell ref="R16:R17"/>
    <mergeCell ref="X20:X21"/>
    <mergeCell ref="P18:P19"/>
    <mergeCell ref="T18:T19"/>
    <mergeCell ref="X18:X19"/>
    <mergeCell ref="R18:R19"/>
    <mergeCell ref="S18:S19"/>
    <mergeCell ref="W16:W17"/>
    <mergeCell ref="P16:P17"/>
    <mergeCell ref="X16:X17"/>
    <mergeCell ref="X10:X11"/>
    <mergeCell ref="W10:W11"/>
    <mergeCell ref="R10:R11"/>
    <mergeCell ref="S10:S11"/>
    <mergeCell ref="X12:X13"/>
    <mergeCell ref="T14:T15"/>
    <mergeCell ref="L10:L11"/>
    <mergeCell ref="R14:R15"/>
    <mergeCell ref="R12:R13"/>
    <mergeCell ref="N10:N11"/>
    <mergeCell ref="P10:P11"/>
    <mergeCell ref="T10:T11"/>
    <mergeCell ref="T12:T13"/>
    <mergeCell ref="H18:H19"/>
    <mergeCell ref="K10:K11"/>
    <mergeCell ref="H14:H15"/>
    <mergeCell ref="L14:L15"/>
    <mergeCell ref="J14:J15"/>
    <mergeCell ref="H10:H11"/>
    <mergeCell ref="J16:J17"/>
    <mergeCell ref="K18:K19"/>
    <mergeCell ref="A24:A25"/>
    <mergeCell ref="B24:B25"/>
    <mergeCell ref="C24:C25"/>
    <mergeCell ref="F24:F25"/>
    <mergeCell ref="D24:D25"/>
    <mergeCell ref="H24:H25"/>
    <mergeCell ref="G24:G25"/>
    <mergeCell ref="J24:J25"/>
    <mergeCell ref="K24:K25"/>
    <mergeCell ref="J20:J21"/>
    <mergeCell ref="K20:K21"/>
    <mergeCell ref="O20:O21"/>
    <mergeCell ref="O22:O23"/>
    <mergeCell ref="O24:O25"/>
    <mergeCell ref="R24:R25"/>
    <mergeCell ref="W22:W23"/>
    <mergeCell ref="V22:V23"/>
    <mergeCell ref="W20:W21"/>
    <mergeCell ref="T20:T21"/>
    <mergeCell ref="P20:P21"/>
    <mergeCell ref="S20:S21"/>
    <mergeCell ref="S24:S25"/>
    <mergeCell ref="Z24:Z25"/>
    <mergeCell ref="V24:V25"/>
    <mergeCell ref="A20:A21"/>
    <mergeCell ref="B20:B21"/>
    <mergeCell ref="C20:C21"/>
    <mergeCell ref="F20:F21"/>
    <mergeCell ref="G20:G21"/>
    <mergeCell ref="V20:V21"/>
    <mergeCell ref="W24:W25"/>
    <mergeCell ref="N20:N21"/>
    <mergeCell ref="Z14:Z15"/>
    <mergeCell ref="X14:X15"/>
    <mergeCell ref="W14:W15"/>
    <mergeCell ref="S14:S15"/>
    <mergeCell ref="V14:V15"/>
    <mergeCell ref="A18:A19"/>
    <mergeCell ref="B18:B19"/>
    <mergeCell ref="C18:C19"/>
    <mergeCell ref="F18:F19"/>
    <mergeCell ref="D18:D19"/>
    <mergeCell ref="D16:D17"/>
    <mergeCell ref="H16:H17"/>
    <mergeCell ref="S16:S17"/>
    <mergeCell ref="V16:V17"/>
    <mergeCell ref="W12:W13"/>
    <mergeCell ref="S12:S13"/>
    <mergeCell ref="V12:V13"/>
    <mergeCell ref="J12:J13"/>
    <mergeCell ref="K12:K13"/>
    <mergeCell ref="G14:G15"/>
    <mergeCell ref="D10:D11"/>
    <mergeCell ref="A16:A17"/>
    <mergeCell ref="B16:B17"/>
    <mergeCell ref="C16:C17"/>
    <mergeCell ref="F16:F17"/>
    <mergeCell ref="G16:G17"/>
    <mergeCell ref="A14:A15"/>
    <mergeCell ref="B14:B15"/>
    <mergeCell ref="C14:C15"/>
    <mergeCell ref="F14:F15"/>
    <mergeCell ref="D14:D15"/>
    <mergeCell ref="V10:V11"/>
    <mergeCell ref="H12:H13"/>
    <mergeCell ref="L12:L13"/>
    <mergeCell ref="A12:A13"/>
    <mergeCell ref="B12:B13"/>
    <mergeCell ref="C12:C13"/>
    <mergeCell ref="F12:F13"/>
    <mergeCell ref="D12:D13"/>
    <mergeCell ref="A10:A11"/>
    <mergeCell ref="G12:G13"/>
    <mergeCell ref="S8:S9"/>
    <mergeCell ref="N16:N17"/>
    <mergeCell ref="O14:O15"/>
    <mergeCell ref="N12:N13"/>
    <mergeCell ref="O16:O17"/>
    <mergeCell ref="O8:O9"/>
    <mergeCell ref="P14:P15"/>
    <mergeCell ref="B10:B11"/>
    <mergeCell ref="C10:C11"/>
    <mergeCell ref="F10:F11"/>
    <mergeCell ref="G10:G11"/>
    <mergeCell ref="J10:J11"/>
    <mergeCell ref="O18:O19"/>
    <mergeCell ref="L18:L19"/>
    <mergeCell ref="K14:K15"/>
    <mergeCell ref="K16:K17"/>
    <mergeCell ref="L16:L17"/>
    <mergeCell ref="AA24:AA25"/>
    <mergeCell ref="N8:N9"/>
    <mergeCell ref="AA20:AA21"/>
    <mergeCell ref="O10:O11"/>
    <mergeCell ref="O12:O13"/>
    <mergeCell ref="P12:P13"/>
    <mergeCell ref="Z16:Z17"/>
    <mergeCell ref="Z18:Z19"/>
    <mergeCell ref="R22:R23"/>
    <mergeCell ref="S22:S23"/>
    <mergeCell ref="C8:C9"/>
    <mergeCell ref="R20:R21"/>
    <mergeCell ref="T16:T17"/>
    <mergeCell ref="Z22:Z23"/>
    <mergeCell ref="Z20:Z21"/>
    <mergeCell ref="Z10:Z11"/>
    <mergeCell ref="Z12:Z13"/>
    <mergeCell ref="N22:N23"/>
    <mergeCell ref="N14:N15"/>
    <mergeCell ref="N18:N19"/>
    <mergeCell ref="K6:N6"/>
    <mergeCell ref="D8:D9"/>
    <mergeCell ref="H8:H9"/>
    <mergeCell ref="G8:G9"/>
    <mergeCell ref="J8:J9"/>
    <mergeCell ref="O6:R6"/>
    <mergeCell ref="K8:K9"/>
    <mergeCell ref="P8:P9"/>
    <mergeCell ref="L8:L9"/>
    <mergeCell ref="R8:R9"/>
    <mergeCell ref="C3:K3"/>
    <mergeCell ref="A22:A23"/>
    <mergeCell ref="B22:B23"/>
    <mergeCell ref="C22:C23"/>
    <mergeCell ref="F22:F23"/>
    <mergeCell ref="A8:A9"/>
    <mergeCell ref="B8:B9"/>
    <mergeCell ref="F8:F9"/>
    <mergeCell ref="C6:F6"/>
    <mergeCell ref="G6:J6"/>
    <mergeCell ref="R1:V1"/>
    <mergeCell ref="S3:AA3"/>
    <mergeCell ref="S6:V6"/>
    <mergeCell ref="W6:Z6"/>
    <mergeCell ref="AA8:AA9"/>
    <mergeCell ref="W8:W9"/>
    <mergeCell ref="Z8:Z9"/>
    <mergeCell ref="X8:X9"/>
    <mergeCell ref="T8:T9"/>
    <mergeCell ref="V8:V9"/>
    <mergeCell ref="AA22:AA23"/>
    <mergeCell ref="AA10:AA11"/>
    <mergeCell ref="AA12:AA13"/>
    <mergeCell ref="AA14:AA15"/>
    <mergeCell ref="AA16:AA17"/>
    <mergeCell ref="AA18:AA19"/>
    <mergeCell ref="Z26:Z27"/>
    <mergeCell ref="AA26:AA27"/>
    <mergeCell ref="W26:W27"/>
    <mergeCell ref="B26:B27"/>
    <mergeCell ref="C26:C27"/>
    <mergeCell ref="F26:F27"/>
    <mergeCell ref="G26:G27"/>
    <mergeCell ref="D26:D27"/>
    <mergeCell ref="T26:T27"/>
    <mergeCell ref="O26:O27"/>
    <mergeCell ref="A26:A27"/>
    <mergeCell ref="R26:R27"/>
    <mergeCell ref="S26:S27"/>
    <mergeCell ref="V26:V27"/>
    <mergeCell ref="J26:J27"/>
    <mergeCell ref="K26:K27"/>
    <mergeCell ref="N26:N27"/>
    <mergeCell ref="H26:H27"/>
    <mergeCell ref="L26:L27"/>
    <mergeCell ref="P26:P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23"/>
  <sheetViews>
    <sheetView view="pageBreakPreview" zoomScale="140" zoomScaleSheetLayoutView="140" zoomScalePageLayoutView="0" workbookViewId="0" topLeftCell="A1">
      <selection activeCell="B5" sqref="B5:C10"/>
    </sheetView>
  </sheetViews>
  <sheetFormatPr defaultColWidth="11.421875" defaultRowHeight="12.75"/>
  <cols>
    <col min="1" max="1" width="19.00390625" style="0" customWidth="1"/>
    <col min="2" max="2" width="30.8515625" style="0" customWidth="1"/>
    <col min="3" max="3" width="15.8515625" style="0" customWidth="1"/>
    <col min="4" max="4" width="12.140625" style="0" customWidth="1"/>
    <col min="5" max="5" width="14.8515625" style="0" customWidth="1"/>
    <col min="12" max="12" width="7.7109375" style="0" customWidth="1"/>
    <col min="13" max="13" width="19.00390625" style="0" customWidth="1"/>
    <col min="14" max="14" width="13.421875" style="0" customWidth="1"/>
    <col min="15" max="15" width="9.28125" style="0" customWidth="1"/>
    <col min="16" max="16" width="14.421875" style="0" customWidth="1"/>
    <col min="22" max="23" width="10.7109375" style="0" customWidth="1"/>
  </cols>
  <sheetData>
    <row r="1" spans="1:4" ht="18">
      <c r="A1" s="91" t="s">
        <v>87</v>
      </c>
      <c r="B1" s="91"/>
      <c r="C1" s="91"/>
      <c r="D1" s="91"/>
    </row>
    <row r="2" spans="1:4" ht="12.75">
      <c r="A2" s="92"/>
      <c r="B2" s="93"/>
      <c r="C2" s="93"/>
      <c r="D2" s="93"/>
    </row>
    <row r="3" spans="1:24" ht="15.75">
      <c r="A3" s="90" t="s">
        <v>15</v>
      </c>
      <c r="B3" s="90"/>
      <c r="T3" s="9"/>
      <c r="U3" s="9"/>
      <c r="V3" s="9"/>
      <c r="W3" s="9"/>
      <c r="X3" s="9"/>
    </row>
    <row r="4" spans="1:24" ht="25.5">
      <c r="A4" s="25" t="s">
        <v>16</v>
      </c>
      <c r="B4" s="26" t="s">
        <v>3</v>
      </c>
      <c r="C4" s="39" t="s">
        <v>20</v>
      </c>
      <c r="D4" s="40" t="s">
        <v>33</v>
      </c>
      <c r="E4" s="39" t="s">
        <v>34</v>
      </c>
      <c r="M4" s="29" t="s">
        <v>16</v>
      </c>
      <c r="N4" t="s">
        <v>3</v>
      </c>
      <c r="O4" t="s">
        <v>20</v>
      </c>
      <c r="P4" t="s">
        <v>33</v>
      </c>
      <c r="Q4" t="s">
        <v>34</v>
      </c>
      <c r="T4" s="9"/>
      <c r="U4" s="9"/>
      <c r="V4" s="9"/>
      <c r="W4" s="9"/>
      <c r="X4" s="9"/>
    </row>
    <row r="5" spans="1:24" ht="15">
      <c r="A5" s="32">
        <v>202.1</v>
      </c>
      <c r="B5" s="33" t="s">
        <v>64</v>
      </c>
      <c r="C5" s="41">
        <v>70</v>
      </c>
      <c r="D5" s="41"/>
      <c r="E5" s="41">
        <v>70</v>
      </c>
      <c r="M5" s="24">
        <f>Rinteln!Z30</f>
        <v>188.65</v>
      </c>
      <c r="N5" s="20" t="s">
        <v>85</v>
      </c>
      <c r="O5">
        <f aca="true" t="shared" si="0" ref="O5:O10">AA18</f>
        <v>58</v>
      </c>
      <c r="Q5">
        <f aca="true" t="shared" si="1" ref="Q5:Q10">SUM(O5:P5)</f>
        <v>58</v>
      </c>
      <c r="T5" s="9"/>
      <c r="U5" s="9"/>
      <c r="V5" s="89"/>
      <c r="W5" s="27"/>
      <c r="X5" s="9"/>
    </row>
    <row r="6" spans="1:24" ht="15">
      <c r="A6" s="32">
        <v>188.65</v>
      </c>
      <c r="B6" s="33" t="s">
        <v>85</v>
      </c>
      <c r="C6" s="41">
        <v>58</v>
      </c>
      <c r="D6" s="41"/>
      <c r="E6" s="41">
        <v>58</v>
      </c>
      <c r="M6" s="24">
        <f>'N.N.2'!Z30</f>
        <v>0</v>
      </c>
      <c r="N6" s="20"/>
      <c r="O6">
        <f t="shared" si="0"/>
        <v>36</v>
      </c>
      <c r="Q6">
        <f t="shared" si="1"/>
        <v>36</v>
      </c>
      <c r="T6" s="9"/>
      <c r="U6" s="9"/>
      <c r="V6" s="89"/>
      <c r="W6" s="27"/>
      <c r="X6" s="28"/>
    </row>
    <row r="7" spans="1:24" ht="15">
      <c r="A7" s="32">
        <v>179.65</v>
      </c>
      <c r="B7" s="33" t="s">
        <v>52</v>
      </c>
      <c r="C7" s="41">
        <v>52</v>
      </c>
      <c r="D7" s="41"/>
      <c r="E7" s="41">
        <v>52</v>
      </c>
      <c r="M7" s="24">
        <f>Kleefeld!Z30</f>
        <v>179.65</v>
      </c>
      <c r="N7" s="20" t="s">
        <v>52</v>
      </c>
      <c r="O7">
        <f t="shared" si="0"/>
        <v>52</v>
      </c>
      <c r="Q7">
        <f t="shared" si="1"/>
        <v>52</v>
      </c>
      <c r="T7" s="9"/>
      <c r="U7" s="9"/>
      <c r="V7" s="89"/>
      <c r="W7" s="27"/>
      <c r="X7" s="9"/>
    </row>
    <row r="8" spans="1:24" ht="15">
      <c r="A8" s="32">
        <v>0</v>
      </c>
      <c r="B8" s="33"/>
      <c r="C8" s="41">
        <v>36</v>
      </c>
      <c r="D8" s="41"/>
      <c r="E8" s="41">
        <v>36</v>
      </c>
      <c r="M8" s="24">
        <f>'N.N.'!Z30</f>
        <v>0</v>
      </c>
      <c r="O8">
        <f t="shared" si="0"/>
        <v>36</v>
      </c>
      <c r="Q8">
        <f t="shared" si="1"/>
        <v>36</v>
      </c>
      <c r="T8" s="9"/>
      <c r="U8" s="9"/>
      <c r="V8" s="89"/>
      <c r="W8" s="27"/>
      <c r="X8" s="9"/>
    </row>
    <row r="9" spans="1:24" ht="15">
      <c r="A9" s="32">
        <v>0</v>
      </c>
      <c r="B9" s="33"/>
      <c r="C9" s="41">
        <v>36</v>
      </c>
      <c r="D9" s="41"/>
      <c r="E9" s="41">
        <v>36</v>
      </c>
      <c r="M9" s="24">
        <f>Vinnhorst!Z30</f>
        <v>202.1</v>
      </c>
      <c r="N9" s="20" t="s">
        <v>64</v>
      </c>
      <c r="O9">
        <f t="shared" si="0"/>
        <v>70</v>
      </c>
      <c r="Q9">
        <f t="shared" si="1"/>
        <v>70</v>
      </c>
      <c r="T9" s="9"/>
      <c r="U9" s="9"/>
      <c r="V9" s="89"/>
      <c r="W9" s="27"/>
      <c r="X9" s="9"/>
    </row>
    <row r="10" spans="1:24" ht="15">
      <c r="A10" s="32">
        <v>0</v>
      </c>
      <c r="B10" s="33"/>
      <c r="C10" s="41">
        <v>36</v>
      </c>
      <c r="D10" s="41"/>
      <c r="E10" s="41">
        <v>36</v>
      </c>
      <c r="M10" s="24">
        <f>'N.N.1'!Z30</f>
        <v>0</v>
      </c>
      <c r="O10">
        <f t="shared" si="0"/>
        <v>36</v>
      </c>
      <c r="Q10">
        <f t="shared" si="1"/>
        <v>36</v>
      </c>
      <c r="T10" s="9"/>
      <c r="U10" s="9"/>
      <c r="V10" s="89"/>
      <c r="W10" s="27"/>
      <c r="X10" s="9"/>
    </row>
    <row r="11" spans="1:24" ht="12.75">
      <c r="A11" s="34"/>
      <c r="B11" s="34"/>
      <c r="C11" s="41"/>
      <c r="D11" s="41"/>
      <c r="E11" s="41"/>
      <c r="T11" s="9"/>
      <c r="U11" s="9"/>
      <c r="V11" s="89"/>
      <c r="W11" s="27"/>
      <c r="X11" s="9"/>
    </row>
    <row r="12" spans="20:24" ht="12.75">
      <c r="T12" s="9"/>
      <c r="U12" s="9"/>
      <c r="V12" s="89"/>
      <c r="W12" s="27"/>
      <c r="X12" s="9"/>
    </row>
    <row r="13" spans="20:24" ht="12.75">
      <c r="T13" s="9"/>
      <c r="U13" s="9"/>
      <c r="V13" s="89"/>
      <c r="W13" s="27"/>
      <c r="X13" s="9"/>
    </row>
    <row r="14" spans="20:24" ht="12.75">
      <c r="T14" s="9"/>
      <c r="U14" s="9"/>
      <c r="V14" s="89"/>
      <c r="W14" s="27"/>
      <c r="X14" s="9"/>
    </row>
    <row r="15" spans="20:24" ht="12.75">
      <c r="T15" s="9"/>
      <c r="U15" s="9"/>
      <c r="V15" s="89"/>
      <c r="W15" s="27"/>
      <c r="X15" s="9"/>
    </row>
    <row r="16" spans="13:26" ht="12.75">
      <c r="M16" s="30" t="s">
        <v>20</v>
      </c>
      <c r="T16" s="9"/>
      <c r="U16" s="9"/>
      <c r="V16" s="89"/>
      <c r="W16" s="27"/>
      <c r="X16" s="9"/>
      <c r="Z16" s="29" t="s">
        <v>31</v>
      </c>
    </row>
    <row r="17" spans="13:27" ht="12.75">
      <c r="M17" t="s">
        <v>3</v>
      </c>
      <c r="N17" s="29" t="s">
        <v>6</v>
      </c>
      <c r="O17" s="29" t="s">
        <v>19</v>
      </c>
      <c r="P17" s="29" t="s">
        <v>7</v>
      </c>
      <c r="Q17" s="29" t="s">
        <v>19</v>
      </c>
      <c r="R17" s="29" t="s">
        <v>8</v>
      </c>
      <c r="S17" s="29" t="s">
        <v>19</v>
      </c>
      <c r="T17" s="29" t="s">
        <v>17</v>
      </c>
      <c r="U17" s="29" t="s">
        <v>19</v>
      </c>
      <c r="V17" s="29" t="s">
        <v>18</v>
      </c>
      <c r="W17" s="29" t="s">
        <v>19</v>
      </c>
      <c r="X17" s="29" t="s">
        <v>11</v>
      </c>
      <c r="Z17" s="29" t="s">
        <v>32</v>
      </c>
      <c r="AA17" s="29" t="s">
        <v>20</v>
      </c>
    </row>
    <row r="18" spans="13:27" ht="12.75">
      <c r="M18" s="20" t="s">
        <v>85</v>
      </c>
      <c r="N18" s="24">
        <f>Rinteln!F28</f>
        <v>36</v>
      </c>
      <c r="O18">
        <f aca="true" t="shared" si="2" ref="O18:O23">IF(RANK(N18,N$18:N$23,)=1,12,IF(RANK(N18,N$18:N$23,)=2,10,IF(RANK(N18,N$18:N$23,)=3,8,IF(RANK(N18,N$18:N$23,)=4,6,IF(RANK(N18,N$18:N$23,)=5,4,IF(RANK(N18,N$18:N$23,)=6,2,))))))</f>
        <v>10</v>
      </c>
      <c r="P18" s="24">
        <f>Rinteln!J28</f>
        <v>23.75</v>
      </c>
      <c r="Q18">
        <f aca="true" t="shared" si="3" ref="Q18:Q23">IF(RANK(P18,P$18:P$23,)=1,12,IF(RANK(P18,P$18:P$23,)=2,10,IF(RANK(P18,P$18:P$23,)=3,8,IF(RANK(P18,P$18:P$23,)=4,6,IF(RANK(P18,P$18:P$23,)=5,4,IF(RANK(P18,P$18:P$23,)=6,2,))))))</f>
        <v>8</v>
      </c>
      <c r="R18" s="24">
        <f>Rinteln!N28</f>
        <v>31.549999999999997</v>
      </c>
      <c r="S18">
        <f aca="true" t="shared" si="4" ref="S18:S23">IF(RANK(R18,R$18:R$23,)=1,12,IF(RANK(R18,R$18:R$23,)=2,10,IF(RANK(R18,R$18:R$23,)=3,8,IF(RANK(R18,R$18:R$23,)=4,6,IF(RANK(R18,R$18:R$23,)=5,4,IF(RANK(R18,R$18:R$23,)=6,2,))))))</f>
        <v>10</v>
      </c>
      <c r="T18" s="24">
        <f>Rinteln!R28</f>
        <v>32.650000000000006</v>
      </c>
      <c r="U18">
        <f aca="true" t="shared" si="5" ref="U18:U23">IF(RANK(T18,T$18:T$23,)=1,12,IF(RANK(T18,T$18:T$23,)=2,10,IF(RANK(T18,T$18:T$23,)=3,8,IF(RANK(T18,T$18:T$23,)=4,6,IF(RANK(T18,T$18:T$23,)=5,4,IF(RANK(T18,T$18:T$23,)=6,2,))))))</f>
        <v>8</v>
      </c>
      <c r="V18" s="24">
        <f>Rinteln!V28</f>
        <v>36.35</v>
      </c>
      <c r="W18">
        <f aca="true" t="shared" si="6" ref="W18:W23">IF(RANK(V18,V$18:V$23,)=1,12,IF(RANK(V18,V$18:V$23,)=2,10,IF(RANK(V18,V$18:V$23,)=3,8,IF(RANK(V18,V$18:V$23,)=4,6,IF(RANK(V18,V$18:V$23,)=5,4,IF(RANK(V18,V$18:V$23,)=6,2,))))))</f>
        <v>12</v>
      </c>
      <c r="X18" s="24">
        <f>Rinteln!Z28</f>
        <v>28.35</v>
      </c>
      <c r="Y18">
        <f aca="true" t="shared" si="7" ref="Y18:Y23">IF(RANK(X18,X$18:X$23,)=1,12,IF(RANK(X18,X$18:X$23,)=2,10,IF(RANK(X18,X$18:X$23,)=3,8,IF(RANK(X18,X$18:X$23,)=4,6,IF(RANK(X18,X$18:X$23,)=5,4,IF(RANK(X18,X$18:X$23,)=6,2,))))))</f>
        <v>10</v>
      </c>
      <c r="Z18">
        <f aca="true" t="shared" si="8" ref="Z18:Z23">SUM(N18,P18,R18,T18,V18,X18)</f>
        <v>188.65</v>
      </c>
      <c r="AA18">
        <f aca="true" t="shared" si="9" ref="AA18:AA23">SUM(O18,Q18,S18,U18,W18,Y18)-Z27</f>
        <v>58</v>
      </c>
    </row>
    <row r="19" spans="13:27" ht="12.75">
      <c r="M19" s="20"/>
      <c r="N19" s="24">
        <f>'N.N.2'!F28</f>
        <v>0</v>
      </c>
      <c r="O19">
        <f t="shared" si="2"/>
        <v>6</v>
      </c>
      <c r="P19" s="24">
        <f>'N.N.2'!J28</f>
        <v>0</v>
      </c>
      <c r="Q19">
        <f t="shared" si="3"/>
        <v>6</v>
      </c>
      <c r="R19" s="24">
        <f>'N.N.2'!N28</f>
        <v>0</v>
      </c>
      <c r="S19">
        <f t="shared" si="4"/>
        <v>6</v>
      </c>
      <c r="T19" s="24">
        <f>'N.N.2'!R28</f>
        <v>0</v>
      </c>
      <c r="U19">
        <f t="shared" si="5"/>
        <v>6</v>
      </c>
      <c r="V19" s="24">
        <f>'N.N.2'!V28</f>
        <v>0</v>
      </c>
      <c r="W19">
        <f t="shared" si="6"/>
        <v>6</v>
      </c>
      <c r="X19" s="24">
        <f>'N.N.2'!Z28</f>
        <v>0</v>
      </c>
      <c r="Y19">
        <f>IF(RANK(X19,X$18:X$23,)=1,12,IF(RANK(X19,X$18:X$23,)=2,10,IF(RANK(X19,X$18:X$23,)=3,8,IF(RANK(X19,X$18:X$23,)=4,6,IF(RANK(X19,X$18:X$23,)=5,4,IF(RANK(X19,X$18:X$23,)=6,2,))))))</f>
        <v>6</v>
      </c>
      <c r="Z19">
        <f t="shared" si="8"/>
        <v>0</v>
      </c>
      <c r="AA19">
        <f t="shared" si="9"/>
        <v>36</v>
      </c>
    </row>
    <row r="20" spans="13:27" ht="12.75">
      <c r="M20" s="20" t="s">
        <v>52</v>
      </c>
      <c r="N20" s="24">
        <f>Kleefeld!F28</f>
        <v>33.8</v>
      </c>
      <c r="O20">
        <f t="shared" si="2"/>
        <v>8</v>
      </c>
      <c r="P20" s="24">
        <f>Kleefeld!J28</f>
        <v>23.800000000000004</v>
      </c>
      <c r="Q20">
        <f t="shared" si="3"/>
        <v>10</v>
      </c>
      <c r="R20" s="24">
        <f>Kleefeld!N28</f>
        <v>30.3</v>
      </c>
      <c r="S20">
        <f t="shared" si="4"/>
        <v>8</v>
      </c>
      <c r="T20" s="24">
        <f>Kleefeld!R28</f>
        <v>33.4</v>
      </c>
      <c r="U20">
        <f t="shared" si="5"/>
        <v>10</v>
      </c>
      <c r="V20" s="24">
        <f>Kleefeld!V28</f>
        <v>33.35</v>
      </c>
      <c r="W20">
        <f t="shared" si="6"/>
        <v>8</v>
      </c>
      <c r="X20" s="24">
        <f>Kleefeld!Z28</f>
        <v>25</v>
      </c>
      <c r="Y20">
        <f t="shared" si="7"/>
        <v>8</v>
      </c>
      <c r="Z20">
        <f t="shared" si="8"/>
        <v>179.65</v>
      </c>
      <c r="AA20">
        <f t="shared" si="9"/>
        <v>52</v>
      </c>
    </row>
    <row r="21" spans="14:27" ht="12.75">
      <c r="N21" s="24">
        <f>'N.N.'!F28</f>
        <v>0</v>
      </c>
      <c r="O21">
        <f t="shared" si="2"/>
        <v>6</v>
      </c>
      <c r="P21" s="24">
        <f>'N.N.'!J28</f>
        <v>0</v>
      </c>
      <c r="Q21">
        <f t="shared" si="3"/>
        <v>6</v>
      </c>
      <c r="R21" s="24">
        <f>'N.N.'!N28</f>
        <v>0</v>
      </c>
      <c r="S21">
        <f t="shared" si="4"/>
        <v>6</v>
      </c>
      <c r="T21" s="24">
        <f>'N.N.'!R28</f>
        <v>0</v>
      </c>
      <c r="U21">
        <f t="shared" si="5"/>
        <v>6</v>
      </c>
      <c r="V21" s="24">
        <f>'N.N.'!V28</f>
        <v>0</v>
      </c>
      <c r="W21">
        <f t="shared" si="6"/>
        <v>6</v>
      </c>
      <c r="X21" s="24">
        <f>'N.N.'!Z28</f>
        <v>0</v>
      </c>
      <c r="Y21">
        <f t="shared" si="7"/>
        <v>6</v>
      </c>
      <c r="Z21">
        <f t="shared" si="8"/>
        <v>0</v>
      </c>
      <c r="AA21">
        <f t="shared" si="9"/>
        <v>36</v>
      </c>
    </row>
    <row r="22" spans="13:27" ht="12.75">
      <c r="M22" s="20" t="s">
        <v>64</v>
      </c>
      <c r="N22" s="24">
        <f>Vinnhorst!F28</f>
        <v>38.25</v>
      </c>
      <c r="O22">
        <f t="shared" si="2"/>
        <v>12</v>
      </c>
      <c r="P22" s="24">
        <f>Vinnhorst!J28</f>
        <v>28.549999999999997</v>
      </c>
      <c r="Q22">
        <f t="shared" si="3"/>
        <v>12</v>
      </c>
      <c r="R22" s="24">
        <f>Vinnhorst!N28</f>
        <v>33.25</v>
      </c>
      <c r="S22">
        <f t="shared" si="4"/>
        <v>12</v>
      </c>
      <c r="T22" s="24">
        <f>Vinnhorst!R28</f>
        <v>34.25</v>
      </c>
      <c r="U22">
        <f t="shared" si="5"/>
        <v>12</v>
      </c>
      <c r="V22" s="24">
        <f>Vinnhorst!V28</f>
        <v>36.1</v>
      </c>
      <c r="W22">
        <f t="shared" si="6"/>
        <v>10</v>
      </c>
      <c r="X22" s="24">
        <f>Vinnhorst!Z28</f>
        <v>31.7</v>
      </c>
      <c r="Y22">
        <f>IF(RANK(X22,X$18:X$23,)=1,12,IF(RANK(X22,X$18:X$23,)=2,10,IF(RANK(X22,X$18:X$23,)=3,8,IF(RANK(X22,X$18:X$23,)=4,6,IF(RANK(X22,X$18:X$23,)=5,4,IF(RANK(X22,X$18:X$23,)=6,2,))))))</f>
        <v>12</v>
      </c>
      <c r="Z22">
        <f t="shared" si="8"/>
        <v>202.1</v>
      </c>
      <c r="AA22">
        <f t="shared" si="9"/>
        <v>70</v>
      </c>
    </row>
    <row r="23" spans="14:27" ht="12.75">
      <c r="N23" s="24">
        <f>'N.N.1'!F28</f>
        <v>0</v>
      </c>
      <c r="O23">
        <f t="shared" si="2"/>
        <v>6</v>
      </c>
      <c r="P23" s="24">
        <f>'N.N.1'!J28</f>
        <v>0</v>
      </c>
      <c r="Q23">
        <f t="shared" si="3"/>
        <v>6</v>
      </c>
      <c r="R23" s="24">
        <f>'N.N.1'!N28</f>
        <v>0</v>
      </c>
      <c r="S23">
        <f t="shared" si="4"/>
        <v>6</v>
      </c>
      <c r="T23" s="24">
        <f>'N.N.1'!R28</f>
        <v>0</v>
      </c>
      <c r="U23">
        <f t="shared" si="5"/>
        <v>6</v>
      </c>
      <c r="V23" s="24">
        <f>'N.N.1'!V28</f>
        <v>0</v>
      </c>
      <c r="W23">
        <f t="shared" si="6"/>
        <v>6</v>
      </c>
      <c r="X23" s="24">
        <f>'N.N.1'!Z28</f>
        <v>0</v>
      </c>
      <c r="Y23">
        <f t="shared" si="7"/>
        <v>6</v>
      </c>
      <c r="Z23">
        <f t="shared" si="8"/>
        <v>0</v>
      </c>
      <c r="AA23">
        <f t="shared" si="9"/>
        <v>36</v>
      </c>
    </row>
  </sheetData>
  <sheetProtection/>
  <mergeCells count="9">
    <mergeCell ref="V15:V16"/>
    <mergeCell ref="A3:B3"/>
    <mergeCell ref="V5:V6"/>
    <mergeCell ref="V7:V8"/>
    <mergeCell ref="V9:V10"/>
    <mergeCell ref="A1:D1"/>
    <mergeCell ref="A2:D2"/>
    <mergeCell ref="V11:V12"/>
    <mergeCell ref="V13:V14"/>
  </mergeCells>
  <printOptions/>
  <pageMargins left="0.787401575" right="0.787401575" top="0.984251969" bottom="0.984251969" header="0.4921259845" footer="0.4921259845"/>
  <pageSetup fitToHeight="1" fitToWidth="1" horizontalDpi="360" verticalDpi="360" orientation="landscape" paperSize="9" r:id="rId2"/>
  <colBreaks count="1" manualBreakCount="1">
    <brk id="7" max="2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2:Q10"/>
  <sheetViews>
    <sheetView tabSelected="1" view="pageBreakPreview" zoomScale="75" zoomScaleSheetLayoutView="75" zoomScalePageLayoutView="0" workbookViewId="0" topLeftCell="A1">
      <selection activeCell="A4" sqref="A4:C9"/>
    </sheetView>
  </sheetViews>
  <sheetFormatPr defaultColWidth="11.421875" defaultRowHeight="12.75"/>
  <cols>
    <col min="1" max="1" width="29.421875" style="0" customWidth="1"/>
    <col min="2" max="2" width="18.57421875" style="0" customWidth="1"/>
    <col min="3" max="3" width="14.28125" style="0" customWidth="1"/>
    <col min="9" max="9" width="23.7109375" style="0" customWidth="1"/>
    <col min="13" max="13" width="23.421875" style="0" customWidth="1"/>
  </cols>
  <sheetData>
    <row r="2" spans="1:4" ht="18">
      <c r="A2" s="91" t="s">
        <v>41</v>
      </c>
      <c r="B2" s="91"/>
      <c r="C2" s="91"/>
      <c r="D2" s="91"/>
    </row>
    <row r="3" spans="2:16" ht="12.75">
      <c r="B3" t="s">
        <v>42</v>
      </c>
      <c r="C3" t="s">
        <v>20</v>
      </c>
      <c r="P3" t="s">
        <v>43</v>
      </c>
    </row>
    <row r="4" spans="1:16" ht="15">
      <c r="A4" s="33" t="s">
        <v>64</v>
      </c>
      <c r="B4">
        <v>34</v>
      </c>
      <c r="C4">
        <v>200</v>
      </c>
      <c r="I4" t="s">
        <v>44</v>
      </c>
      <c r="M4" t="s">
        <v>45</v>
      </c>
      <c r="N4" t="s">
        <v>47</v>
      </c>
      <c r="O4" t="s">
        <v>46</v>
      </c>
      <c r="P4" t="s">
        <v>20</v>
      </c>
    </row>
    <row r="5" spans="1:17" ht="15">
      <c r="A5" s="33" t="s">
        <v>85</v>
      </c>
      <c r="B5">
        <v>32</v>
      </c>
      <c r="C5">
        <v>186</v>
      </c>
      <c r="I5" s="33" t="s">
        <v>52</v>
      </c>
      <c r="J5" s="41">
        <v>52</v>
      </c>
      <c r="K5">
        <v>8</v>
      </c>
      <c r="M5" s="33" t="s">
        <v>52</v>
      </c>
      <c r="N5" s="41">
        <v>102</v>
      </c>
      <c r="O5">
        <v>16</v>
      </c>
      <c r="P5">
        <f aca="true" t="shared" si="0" ref="P5:P10">N5+J5</f>
        <v>154</v>
      </c>
      <c r="Q5">
        <f aca="true" t="shared" si="1" ref="Q5:Q10">O5+K5</f>
        <v>24</v>
      </c>
    </row>
    <row r="6" spans="1:17" ht="15">
      <c r="A6" s="33" t="s">
        <v>52</v>
      </c>
      <c r="B6">
        <v>24</v>
      </c>
      <c r="C6">
        <v>154</v>
      </c>
      <c r="I6" s="33" t="s">
        <v>64</v>
      </c>
      <c r="J6" s="41">
        <v>70</v>
      </c>
      <c r="K6">
        <v>12</v>
      </c>
      <c r="M6" s="33" t="s">
        <v>64</v>
      </c>
      <c r="N6" s="41">
        <v>130</v>
      </c>
      <c r="O6">
        <v>22</v>
      </c>
      <c r="P6">
        <f t="shared" si="0"/>
        <v>200</v>
      </c>
      <c r="Q6">
        <f t="shared" si="1"/>
        <v>34</v>
      </c>
    </row>
    <row r="7" spans="1:17" ht="15">
      <c r="A7" s="33"/>
      <c r="B7">
        <v>6</v>
      </c>
      <c r="C7">
        <v>36</v>
      </c>
      <c r="I7" s="33" t="s">
        <v>85</v>
      </c>
      <c r="J7" s="41">
        <v>58</v>
      </c>
      <c r="K7">
        <v>10</v>
      </c>
      <c r="M7" s="33" t="s">
        <v>85</v>
      </c>
      <c r="N7" s="41">
        <v>128</v>
      </c>
      <c r="O7">
        <v>22</v>
      </c>
      <c r="P7">
        <f t="shared" si="0"/>
        <v>186</v>
      </c>
      <c r="Q7">
        <f t="shared" si="1"/>
        <v>32</v>
      </c>
    </row>
    <row r="8" spans="1:17" ht="15">
      <c r="A8" s="33"/>
      <c r="B8">
        <v>4</v>
      </c>
      <c r="C8">
        <v>36</v>
      </c>
      <c r="I8" s="33"/>
      <c r="J8" s="41">
        <v>36</v>
      </c>
      <c r="K8">
        <v>6</v>
      </c>
      <c r="M8" s="33"/>
      <c r="N8" s="41"/>
      <c r="P8">
        <f t="shared" si="0"/>
        <v>36</v>
      </c>
      <c r="Q8">
        <f t="shared" si="1"/>
        <v>6</v>
      </c>
    </row>
    <row r="9" spans="1:17" ht="15">
      <c r="A9" s="33"/>
      <c r="B9">
        <v>2</v>
      </c>
      <c r="C9">
        <v>36</v>
      </c>
      <c r="I9" s="33"/>
      <c r="J9" s="41">
        <v>36</v>
      </c>
      <c r="K9">
        <v>4</v>
      </c>
      <c r="M9" s="33"/>
      <c r="N9" s="41"/>
      <c r="P9">
        <f t="shared" si="0"/>
        <v>36</v>
      </c>
      <c r="Q9">
        <f t="shared" si="1"/>
        <v>4</v>
      </c>
    </row>
    <row r="10" spans="9:17" ht="15">
      <c r="I10" s="33"/>
      <c r="J10" s="41">
        <v>36</v>
      </c>
      <c r="K10">
        <v>2</v>
      </c>
      <c r="M10" s="33"/>
      <c r="N10" s="41"/>
      <c r="P10">
        <f t="shared" si="0"/>
        <v>36</v>
      </c>
      <c r="Q10">
        <f t="shared" si="1"/>
        <v>2</v>
      </c>
    </row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Ziebell</dc:creator>
  <cp:keywords/>
  <dc:description/>
  <cp:lastModifiedBy>Andreas</cp:lastModifiedBy>
  <cp:lastPrinted>2014-11-23T18:17:10Z</cp:lastPrinted>
  <dcterms:created xsi:type="dcterms:W3CDTF">2003-11-02T06:58:57Z</dcterms:created>
  <dcterms:modified xsi:type="dcterms:W3CDTF">2014-11-23T18:17:21Z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